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0" documentId="8_{D0FC6EDE-9DF3-41AA-A4B6-2A0E1196A5A9}" xr6:coauthVersionLast="47" xr6:coauthVersionMax="47" xr10:uidLastSave="{00000000-0000-0000-0000-000000000000}"/>
  <bookViews>
    <workbookView xWindow="-120" yWindow="-120" windowWidth="20730" windowHeight="11160" xr2:uid="{163E9F56-B477-4A2E-B5F3-3BBECD1D1FA4}"/>
  </bookViews>
  <sheets>
    <sheet name="室外機（別添1）" sheetId="2" r:id="rId1"/>
  </sheets>
  <externalReferences>
    <externalReference r:id="rId2"/>
    <externalReference r:id="rId3"/>
  </externalReferences>
  <definedNames>
    <definedName name="_xlnm._FilterDatabase" localSheetId="0" hidden="1">'室外機（別添1）'!$B$7:$Z$42</definedName>
    <definedName name="\p">[1]Context!#REF!</definedName>
    <definedName name="acidification">[1]Energy!$G$106</definedName>
    <definedName name="amenityscore">[1]Main!$S$718</definedName>
    <definedName name="bicycles">[1]Context!$F$34</definedName>
    <definedName name="C1.1">[1]Context!#REF!</definedName>
    <definedName name="C1.2">[1]Context!#REF!</definedName>
    <definedName name="C1.3">[1]Context!#REF!</definedName>
    <definedName name="C1.4">[1]Context!#REF!</definedName>
    <definedName name="C1.5">[1]Context!#REF!</definedName>
    <definedName name="C1.6">[1]Context!#REF!</definedName>
    <definedName name="C1.6Sa">[1]Context!#REF!</definedName>
    <definedName name="C1.7">[1]Context!#REF!</definedName>
    <definedName name="C1.7Sa">[1]Context!#REF!</definedName>
    <definedName name="C1.8">[1]Context!#REF!</definedName>
    <definedName name="C2.1">[1]Context!$N$24</definedName>
    <definedName name="C2.1Sa">[1]Context!$M$24</definedName>
    <definedName name="C2.2">[1]Context!$N$44</definedName>
    <definedName name="C2.2Sa">[1]Context!$M$34</definedName>
    <definedName name="C2.3">[1]Context!$N$54</definedName>
    <definedName name="C2.3Sa">[1]Context!$M$44</definedName>
    <definedName name="C2.4">[1]Context!$N$54</definedName>
    <definedName name="C2.4Sa">[1]Context!$M$54</definedName>
    <definedName name="C3.1">[1]Context!$N$65</definedName>
    <definedName name="C3.2">[1]Context!$N$75</definedName>
    <definedName name="C3.3">[1]Context!$N$85</definedName>
    <definedName name="C5.1">[1]Context!$N$106</definedName>
    <definedName name="C5.2">[1]Context!$N$116</definedName>
    <definedName name="C6.1">[1]Context!$N$127</definedName>
    <definedName name="C6.2">[1]Context!$N$137</definedName>
    <definedName name="C6.3">[1]Context!$N$147</definedName>
    <definedName name="C6.4">[1]Context!$N$157</definedName>
    <definedName name="C6.4Sa">[1]Context!$M$157</definedName>
    <definedName name="C6.5">[1]Context!$N$167</definedName>
    <definedName name="C6.6">[1]Context!$N$177</definedName>
    <definedName name="C6.6Sa">[1]Context!$M$177</definedName>
    <definedName name="C8.1">[1]Context!$N$189</definedName>
    <definedName name="C8.2">[1]Context!$N$199</definedName>
    <definedName name="C8.3">[1]Context!$N$209</definedName>
    <definedName name="C9.0Sb">[1]Context!$O$219</definedName>
    <definedName name="C9.1">[1]Context!$N$189</definedName>
    <definedName name="C9.2">[1]Context!$N$199</definedName>
    <definedName name="controllabilityscore">[1]Main!$S$604</definedName>
    <definedName name="Ctttt">[1]Context!#REF!</definedName>
    <definedName name="daylightscore">[1]Main!$S$436</definedName>
    <definedName name="ddd">[1]Context!#REF!</definedName>
    <definedName name="distancetoculture">[1]Context!$F$189</definedName>
    <definedName name="distancetoparks">[1]Context!$F$199</definedName>
    <definedName name="distancetoshopping">[1]Context!$F$209</definedName>
    <definedName name="E1.1">[1]Main!$P$754</definedName>
    <definedName name="E1.2">[1]Main!$P$756</definedName>
    <definedName name="E1.3">[1]Main!$P$758</definedName>
    <definedName name="energyscore">[1]Main!$S$23</definedName>
    <definedName name="existingbldgs">[1]Context!$D$95</definedName>
    <definedName name="flexscore">[1]Main!$S$522</definedName>
    <definedName name="GHG">[1]Energy!$G$99</definedName>
    <definedName name="ghgscore">[1]Main!$S$111</definedName>
    <definedName name="iaqscore">[1]Main!$S$270</definedName>
    <definedName name="ieqscore">[1]Main!$J$267</definedName>
    <definedName name="k">[1]Context!#REF!</definedName>
    <definedName name="L1.0">[1]Main!$R$111</definedName>
    <definedName name="L2.0">[1]Main!$R$121</definedName>
    <definedName name="L2.1">[1]Main!$P$122</definedName>
    <definedName name="L2.2">[1]Main!$P$132</definedName>
    <definedName name="L3.0">[1]Main!$R$142</definedName>
    <definedName name="L3.1">[1]Main!$P$143</definedName>
    <definedName name="L3.2">[1]Main!$P$153</definedName>
    <definedName name="L4.0">[1]Main!$R$163</definedName>
    <definedName name="L4.1">[1]Main!$P$164</definedName>
    <definedName name="L4.2">[1]Main!$P$174</definedName>
    <definedName name="L5.0">[1]Main!$R$184</definedName>
    <definedName name="L5.1">[1]Main!$P$185</definedName>
    <definedName name="L5.2">[1]Main!$P$195</definedName>
    <definedName name="L6.0">[1]Main!$R$205</definedName>
    <definedName name="L6.1">[1]Main!$P$206</definedName>
    <definedName name="L6.2">[1]Main!$P$216</definedName>
    <definedName name="L6.3">[1]Main!$P$226</definedName>
    <definedName name="L6.4">[1]Main!$P$236</definedName>
    <definedName name="L6.5">[1]Main!$P$246</definedName>
    <definedName name="L6.6">[1]Main!$P$256</definedName>
    <definedName name="landecology">[1]Context!$F$75</definedName>
    <definedName name="landscarcity">[1]Context!$F$65</definedName>
    <definedName name="landscore">[1]Main!$S$33</definedName>
    <definedName name="liquidwastescore">[1]Main!$S$184</definedName>
    <definedName name="lll">[1]Context!#REF!</definedName>
    <definedName name="loadingscore">[1]Main!$J$108</definedName>
    <definedName name="mainbicycles">[1]Main!$F$784</definedName>
    <definedName name="maincarpooling">[1]Main!$F$790</definedName>
    <definedName name="mainenergy">[1]Main!$D$23</definedName>
    <definedName name="mainexistingbldg">[1]Main!$H$66</definedName>
    <definedName name="mainexteriornoise">[1]Main!$F$488</definedName>
    <definedName name="mainghg">[1]Main!$D$111</definedName>
    <definedName name="mainland">[1]Main!$D$33</definedName>
    <definedName name="mainliquidwaste">[1]Main!$D$184</definedName>
    <definedName name="mainsolidwaste">[1]Main!$D$163</definedName>
    <definedName name="maintenancescore">[1]Main!$S$635</definedName>
    <definedName name="mainwater">[1]Main!$D$54</definedName>
    <definedName name="mainwind">[1]Main!$F$216</definedName>
    <definedName name="materialscore">[1]Main!$S$64</definedName>
    <definedName name="MURes">'[1]User Defaults'!$F$14:$F$124</definedName>
    <definedName name="MUResIndicator">[1]Main!$W$7</definedName>
    <definedName name="NewORRetrofit">[1]Calcs!$E$11</definedName>
    <definedName name="noise">[1]Context!#REF!</definedName>
    <definedName name="noisescore">[1]Main!$S$487</definedName>
    <definedName name="NumMURes">'[1]User Defaults'!$F$125</definedName>
    <definedName name="NumOffice">'[1]User Defaults'!$E$125</definedName>
    <definedName name="NumSchool">'[1]User Defaults'!$G$125</definedName>
    <definedName name="o">[1]Context!#REF!</definedName>
    <definedName name="odsscore">[1]Main!$S$121</definedName>
    <definedName name="Office">'[1]User Defaults'!$E$14:$E$124</definedName>
    <definedName name="OfficeIndicator">[1]Main!$W$6</definedName>
    <definedName name="operatingenergy">[1]Energy!$F$114</definedName>
    <definedName name="ｐ">[1]Context!#REF!</definedName>
    <definedName name="_xlnm.Print_Area" localSheetId="0">'室外機（別添1）'!$B$1:$Z$42</definedName>
    <definedName name="publictransport">[1]Context!$F$44</definedName>
    <definedName name="Q1.0">[1]Main!$R$270</definedName>
    <definedName name="Q1.0Sb">[1]Main!$Q$270</definedName>
    <definedName name="Q1.1">[1]Main!$P$271</definedName>
    <definedName name="Q1.1.1">[1]Main!$M$272</definedName>
    <definedName name="Q1.1.2">[1]Main!$M$282</definedName>
    <definedName name="Q1.2">[1]Main!$P$292</definedName>
    <definedName name="Q1.2.1">[1]Main!$M$293</definedName>
    <definedName name="Q1.2.2">[1]Main!$M$303</definedName>
    <definedName name="Q1.2.3">[1]Main!$M$313</definedName>
    <definedName name="Q1.2.4">[1]Main!$M$323</definedName>
    <definedName name="Q1.2.5">[1]Main!$M$333</definedName>
    <definedName name="Q1.3">[1]Main!$P$343</definedName>
    <definedName name="Q1.3.1">[1]Main!$M$344</definedName>
    <definedName name="Q1.3.2">[1]Main!$M$354</definedName>
    <definedName name="Q1.3.3">[1]Main!$M$364</definedName>
    <definedName name="Q1.3.4">[1]Main!$M$374</definedName>
    <definedName name="Q2.0">[1]Main!$R$384</definedName>
    <definedName name="Q2.0Sb">[1]Main!$Q$384</definedName>
    <definedName name="Q2.1">[1]Main!$P$385</definedName>
    <definedName name="Q2.2">[1]Main!$P$395</definedName>
    <definedName name="Q2.3">[1]Main!$P$405</definedName>
    <definedName name="Q2.3.1">[1]Main!$M$406</definedName>
    <definedName name="Q2.3.2">[1]Main!$M$416</definedName>
    <definedName name="Q2.4">[1]Main!$P$426</definedName>
    <definedName name="Q3.0">[1]Main!$R$436</definedName>
    <definedName name="Q3.0Sb">[1]Main!$Q$436</definedName>
    <definedName name="Q3.1">[1]Main!$P$437</definedName>
    <definedName name="Q3.2">[1]Main!$P$447</definedName>
    <definedName name="Q3.3">[1]Main!$P$457</definedName>
    <definedName name="Q3.4">[1]Main!$P$467</definedName>
    <definedName name="Q3.5">[1]Main!$P$477</definedName>
    <definedName name="Q4.0">[1]Main!$R$487</definedName>
    <definedName name="Q4.0Sb">[1]Main!$Q$487</definedName>
    <definedName name="Q4.1">[1]Main!$P$488</definedName>
    <definedName name="Q4.2">[1]Main!$P$498</definedName>
    <definedName name="Q4.3">[1]Main!$P$508</definedName>
    <definedName name="R1.0">[1]Main!$R$23</definedName>
    <definedName name="R2.0">[1]Main!$R$33</definedName>
    <definedName name="R2.1">[1]Main!$P$34</definedName>
    <definedName name="R2.2">[1]Main!$P$44</definedName>
    <definedName name="R3.0">[1]Main!$R$54</definedName>
    <definedName name="R4.0">[1]Main!$R$64</definedName>
    <definedName name="R4.1">[1]Main!$P$65</definedName>
    <definedName name="R4.1.1">[1]Main!$M$66</definedName>
    <definedName name="R4.1.2">[1]Main!$M$76</definedName>
    <definedName name="R4.2">[1]Main!$P$86</definedName>
    <definedName name="R4.2.1">[1]Main!$M$87</definedName>
    <definedName name="R4.2.2">[1]Main!$M$97</definedName>
    <definedName name="RefCellNames">'[1]User Defaults'!$B$14:$B$124</definedName>
    <definedName name="RefSheetNames">'[1]User Defaults'!$D$14:$D$124</definedName>
    <definedName name="resourcescore">[1]Main!$J$21</definedName>
    <definedName name="S1.0">[1]Main!$R$522</definedName>
    <definedName name="S1.1">[1]Main!$P$523</definedName>
    <definedName name="S1.1.1">[1]Main!$M$524</definedName>
    <definedName name="S1.1.2">[1]Main!$M$534</definedName>
    <definedName name="S1.1.3">[1]Main!$M$544</definedName>
    <definedName name="S1.1.4">[1]Main!$M$554</definedName>
    <definedName name="S1.2">[1]Main!$P$564</definedName>
    <definedName name="S1.3">[1]Main!$P$574</definedName>
    <definedName name="S1.4">[1]Main!$P$584</definedName>
    <definedName name="S1.5">[1]Main!$P$594</definedName>
    <definedName name="S2.0">[1]Main!$R$604</definedName>
    <definedName name="S2.1">[1]Main!$P$605</definedName>
    <definedName name="S2.2">[1]Main!$P$615</definedName>
    <definedName name="S2.3">[1]Main!$P$625</definedName>
    <definedName name="S3.0">[1]Main!$R$635</definedName>
    <definedName name="S3.1">[1]Main!$P$636</definedName>
    <definedName name="S3.2">[1]Main!$P$646</definedName>
    <definedName name="S3.2.1">[1]Main!$M$647</definedName>
    <definedName name="S3.2.2">[1]Main!$M$657</definedName>
    <definedName name="S3.2.3">[1]Main!$M$667</definedName>
    <definedName name="S3.3">[1]Main!$P$677</definedName>
    <definedName name="S3.4">[1]Main!$P$687</definedName>
    <definedName name="S3.4.1">[1]Main!$M$688</definedName>
    <definedName name="S3.4.2">[1]Main!$M$698</definedName>
    <definedName name="S3.4.3">[1]Main!$M$708</definedName>
    <definedName name="S4.0">[1]Main!$R$718</definedName>
    <definedName name="S4.1">[1]Main!$P$719</definedName>
    <definedName name="S4.2">[1]Main!$P$729</definedName>
    <definedName name="S4.3">[1]Main!$P$739</definedName>
    <definedName name="School">'[1]User Defaults'!$G$14:$G$124</definedName>
    <definedName name="SchoolIndicator">[1]Main!$W$8</definedName>
    <definedName name="servicequalityscore">[1]Main!$J$519</definedName>
    <definedName name="sewageinfrastructure">[1]Context!$F$157</definedName>
    <definedName name="siteimpactscore">[1]Main!$S$205</definedName>
    <definedName name="solaravailability">[1]Context!$D$187</definedName>
    <definedName name="solidwasteinfrastructure">[1]Context!$F$177</definedName>
    <definedName name="solidwastescore">[1]Main!$S$163</definedName>
    <definedName name="thermalcomfortscore">[1]Main!$S$384</definedName>
    <definedName name="u">#REF!</definedName>
    <definedName name="waterscore">[1]Main!$S$54</definedName>
    <definedName name="watersupply">[1]Context!$D$105</definedName>
    <definedName name="wind">[1]Context!#REF!</definedName>
    <definedName name="う">[1]Context!#REF!</definedName>
    <definedName name="っっｐ">[1]Context!#REF!</definedName>
    <definedName name="間接係数">#REF!</definedName>
    <definedName name="器具data">[2]器具data!$A$2:$H$59</definedName>
    <definedName name="器具data2">#REF!</definedName>
    <definedName name="技術係数">#REF!</definedName>
    <definedName name="合計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6" i="2" l="1"/>
  <c r="W36" i="2"/>
  <c r="M36" i="2"/>
  <c r="X35" i="2"/>
  <c r="L35" i="2"/>
  <c r="M35" i="2"/>
  <c r="X34" i="2"/>
  <c r="W34" i="2"/>
  <c r="M34" i="2"/>
  <c r="L34" i="2"/>
  <c r="X33" i="2"/>
  <c r="W33" i="2"/>
  <c r="X32" i="2"/>
  <c r="W32" i="2"/>
  <c r="L32" i="2"/>
  <c r="M32" i="2"/>
  <c r="Q32" i="2"/>
  <c r="W31" i="2"/>
  <c r="X31" i="2"/>
  <c r="M31" i="2"/>
  <c r="L31" i="2"/>
  <c r="W30" i="2"/>
  <c r="X30" i="2"/>
  <c r="P30" i="2"/>
  <c r="Q30" i="2"/>
  <c r="M30" i="2"/>
  <c r="L30" i="2"/>
  <c r="X29" i="2"/>
  <c r="W29" i="2"/>
  <c r="L29" i="2"/>
  <c r="M29" i="2"/>
  <c r="W28" i="2"/>
  <c r="M28" i="2"/>
  <c r="X27" i="2"/>
  <c r="W27" i="2"/>
  <c r="M27" i="2"/>
  <c r="L27" i="2"/>
  <c r="X26" i="2"/>
  <c r="W26" i="2"/>
  <c r="L26" i="2"/>
  <c r="M26" i="2"/>
  <c r="W25" i="2"/>
  <c r="M25" i="2"/>
  <c r="X24" i="2"/>
  <c r="W24" i="2"/>
  <c r="M24" i="2"/>
  <c r="L24" i="2"/>
  <c r="X23" i="2"/>
  <c r="W23" i="2"/>
  <c r="L23" i="2"/>
  <c r="M23" i="2"/>
  <c r="W22" i="2"/>
  <c r="M22" i="2"/>
  <c r="X21" i="2"/>
  <c r="W21" i="2"/>
  <c r="M21" i="2"/>
  <c r="L21" i="2"/>
  <c r="X20" i="2"/>
  <c r="W20" i="2"/>
  <c r="Q20" i="2"/>
  <c r="L20" i="2"/>
  <c r="M20" i="2"/>
  <c r="W19" i="2"/>
  <c r="M19" i="2"/>
  <c r="L19" i="2"/>
  <c r="X18" i="2"/>
  <c r="L18" i="2"/>
  <c r="X17" i="2"/>
  <c r="W17" i="2"/>
  <c r="L17" i="2"/>
  <c r="M17" i="2"/>
  <c r="W16" i="2"/>
  <c r="M16" i="2"/>
  <c r="L16" i="2"/>
  <c r="X15" i="2"/>
  <c r="M15" i="2"/>
  <c r="L15" i="2"/>
  <c r="X14" i="2"/>
  <c r="W14" i="2"/>
  <c r="L14" i="2"/>
  <c r="M14" i="2"/>
  <c r="W13" i="2"/>
  <c r="M13" i="2"/>
  <c r="L13" i="2"/>
  <c r="X12" i="2"/>
  <c r="M12" i="2"/>
  <c r="L12" i="2"/>
  <c r="X11" i="2"/>
  <c r="W11" i="2"/>
  <c r="L11" i="2"/>
  <c r="M11" i="2"/>
  <c r="W10" i="2"/>
  <c r="X10" i="2"/>
  <c r="M10" i="2"/>
  <c r="X9" i="2"/>
  <c r="W9" i="2"/>
  <c r="M9" i="2"/>
  <c r="L9" i="2"/>
  <c r="X8" i="2"/>
  <c r="W8" i="2"/>
  <c r="Y8" i="2" s="1"/>
  <c r="M8" i="2"/>
  <c r="L8" i="2"/>
  <c r="P8" i="2"/>
  <c r="Q17" i="2" l="1"/>
  <c r="P10" i="2"/>
  <c r="Q28" i="2"/>
  <c r="Y30" i="2"/>
  <c r="Z20" i="2"/>
  <c r="Q22" i="2"/>
  <c r="Q16" i="2"/>
  <c r="Q18" i="2"/>
  <c r="M18" i="2"/>
  <c r="Z17" i="2"/>
  <c r="Q19" i="2"/>
  <c r="Q9" i="2"/>
  <c r="Z9" i="2" s="1"/>
  <c r="Z32" i="2"/>
  <c r="L10" i="2"/>
  <c r="L22" i="2"/>
  <c r="L25" i="2"/>
  <c r="L28" i="2"/>
  <c r="Q35" i="2"/>
  <c r="Z35" i="2" s="1"/>
  <c r="Q31" i="2"/>
  <c r="Z31" i="2" s="1"/>
  <c r="W12" i="2"/>
  <c r="X13" i="2"/>
  <c r="X16" i="2"/>
  <c r="X19" i="2"/>
  <c r="L33" i="2"/>
  <c r="W35" i="2"/>
  <c r="W15" i="2"/>
  <c r="W18" i="2"/>
  <c r="X22" i="2"/>
  <c r="X25" i="2"/>
  <c r="X28" i="2"/>
  <c r="M33" i="2"/>
  <c r="L36" i="2"/>
  <c r="Q37" i="2" l="1"/>
  <c r="Z28" i="2"/>
  <c r="P18" i="2"/>
  <c r="Y18" i="2" s="1"/>
  <c r="Z16" i="2"/>
  <c r="Z18" i="2"/>
  <c r="Q11" i="2"/>
  <c r="Z11" i="2" s="1"/>
  <c r="Q36" i="2"/>
  <c r="Z36" i="2" s="1"/>
  <c r="Q13" i="2"/>
  <c r="Z13" i="2" s="1"/>
  <c r="P31" i="2"/>
  <c r="Y31" i="2" s="1"/>
  <c r="P36" i="2"/>
  <c r="Y36" i="2" s="1"/>
  <c r="Q24" i="2"/>
  <c r="Z24" i="2" s="1"/>
  <c r="Q34" i="2"/>
  <c r="Z34" i="2" s="1"/>
  <c r="P35" i="2"/>
  <c r="Y35" i="2" s="1"/>
  <c r="P20" i="2"/>
  <c r="Y20" i="2" s="1"/>
  <c r="Q23" i="2"/>
  <c r="Z23" i="2" s="1"/>
  <c r="Z19" i="2"/>
  <c r="P13" i="2"/>
  <c r="Y13" i="2" s="1"/>
  <c r="Z22" i="2"/>
  <c r="Q12" i="2"/>
  <c r="Z12" i="2" s="1"/>
  <c r="P37" i="2"/>
  <c r="P19" i="2"/>
  <c r="Y19" i="2" s="1"/>
  <c r="Q27" i="2"/>
  <c r="Z27" i="2" s="1"/>
  <c r="Z37" i="2"/>
  <c r="P16" i="2"/>
  <c r="Y16" i="2" s="1"/>
  <c r="Q33" i="2"/>
  <c r="Z33" i="2" s="1"/>
  <c r="Q29" i="2"/>
  <c r="Z29" i="2" s="1"/>
  <c r="Q8" i="2"/>
  <c r="Q25" i="2"/>
  <c r="Z25" i="2" s="1"/>
  <c r="Q26" i="2"/>
  <c r="Z26" i="2" s="1"/>
  <c r="P11" i="2"/>
  <c r="Y11" i="2" s="1"/>
  <c r="Q21" i="2"/>
  <c r="Z21" i="2" s="1"/>
  <c r="Y37" i="2"/>
  <c r="P32" i="2"/>
  <c r="Y32" i="2" s="1"/>
  <c r="P9" i="2"/>
  <c r="Y10" i="2"/>
  <c r="P23" i="2" l="1"/>
  <c r="Y23" i="2" s="1"/>
  <c r="P33" i="2"/>
  <c r="Y33" i="2" s="1"/>
  <c r="P25" i="2"/>
  <c r="Y25" i="2" s="1"/>
  <c r="P15" i="2"/>
  <c r="Y15" i="2" s="1"/>
  <c r="P21" i="2"/>
  <c r="Y21" i="2" s="1"/>
  <c r="P14" i="2"/>
  <c r="Y14" i="2" s="1"/>
  <c r="Q15" i="2"/>
  <c r="Z15" i="2" s="1"/>
  <c r="Z8" i="2"/>
  <c r="P28" i="2"/>
  <c r="Y28" i="2" s="1"/>
  <c r="P27" i="2"/>
  <c r="Y27" i="2" s="1"/>
  <c r="P24" i="2"/>
  <c r="Y24" i="2" s="1"/>
  <c r="P17" i="2"/>
  <c r="Y17" i="2" s="1"/>
  <c r="P29" i="2"/>
  <c r="Y29" i="2" s="1"/>
  <c r="P22" i="2"/>
  <c r="Y22" i="2" s="1"/>
  <c r="Q14" i="2"/>
  <c r="Z14" i="2" s="1"/>
  <c r="Y9" i="2"/>
  <c r="P26" i="2"/>
  <c r="Y26" i="2" s="1"/>
  <c r="P12" i="2"/>
  <c r="Y12" i="2" s="1"/>
  <c r="P34" i="2"/>
  <c r="Y34" i="2" s="1"/>
  <c r="Q10" i="2"/>
  <c r="Z10" i="2" s="1"/>
  <c r="Q39" i="2" l="1"/>
  <c r="Z39" i="2"/>
  <c r="Y39" i="2"/>
  <c r="P39" i="2"/>
  <c r="Y40" i="2" l="1"/>
  <c r="Y42" i="2" s="1"/>
</calcChain>
</file>

<file path=xl/sharedStrings.xml><?xml version="1.0" encoding="utf-8"?>
<sst xmlns="http://schemas.openxmlformats.org/spreadsheetml/2006/main" count="181" uniqueCount="80">
  <si>
    <t>更新／
非更新</t>
    <rPh sb="0" eb="2">
      <t>コウシン</t>
    </rPh>
    <rPh sb="4" eb="7">
      <t>ヒコウシン</t>
    </rPh>
    <phoneticPr fontId="2"/>
  </si>
  <si>
    <t>型番</t>
    <rPh sb="0" eb="2">
      <t>カタバン</t>
    </rPh>
    <phoneticPr fontId="2"/>
  </si>
  <si>
    <t>本館</t>
    <rPh sb="0" eb="2">
      <t>ホンカン</t>
    </rPh>
    <phoneticPr fontId="2"/>
  </si>
  <si>
    <t>削減量の基準値</t>
    <rPh sb="0" eb="3">
      <t>サクゲンリョウ</t>
    </rPh>
    <rPh sb="4" eb="7">
      <t>キジュンチ</t>
    </rPh>
    <phoneticPr fontId="2"/>
  </si>
  <si>
    <t>判定</t>
    <rPh sb="0" eb="2">
      <t>ハンテイ</t>
    </rPh>
    <phoneticPr fontId="2"/>
  </si>
  <si>
    <t>建物名</t>
    <rPh sb="0" eb="2">
      <t>タテモノ</t>
    </rPh>
    <rPh sb="2" eb="3">
      <t>メイ</t>
    </rPh>
    <phoneticPr fontId="2"/>
  </si>
  <si>
    <t>系統</t>
    <rPh sb="0" eb="2">
      <t>ケイトウ</t>
    </rPh>
    <phoneticPr fontId="2"/>
  </si>
  <si>
    <t>稼働時間</t>
    <rPh sb="0" eb="2">
      <t>カドウ</t>
    </rPh>
    <rPh sb="2" eb="4">
      <t>ジカン</t>
    </rPh>
    <phoneticPr fontId="2"/>
  </si>
  <si>
    <t>既存設備</t>
    <rPh sb="0" eb="2">
      <t>キゾン</t>
    </rPh>
    <rPh sb="2" eb="4">
      <t>セツビ</t>
    </rPh>
    <phoneticPr fontId="2"/>
  </si>
  <si>
    <t>更新設備</t>
    <rPh sb="0" eb="2">
      <t>コウシン</t>
    </rPh>
    <rPh sb="2" eb="4">
      <t>セツビ</t>
    </rPh>
    <phoneticPr fontId="2"/>
  </si>
  <si>
    <t>定格標準能力
（kW）</t>
    <rPh sb="0" eb="2">
      <t>テイカク</t>
    </rPh>
    <rPh sb="2" eb="4">
      <t>ヒョウジュン</t>
    </rPh>
    <rPh sb="4" eb="6">
      <t>ノウリョク</t>
    </rPh>
    <phoneticPr fontId="2"/>
  </si>
  <si>
    <t>定格標準
消費電力
（kW）</t>
    <rPh sb="0" eb="2">
      <t>テイカク</t>
    </rPh>
    <rPh sb="2" eb="4">
      <t>ヒョウジュン</t>
    </rPh>
    <rPh sb="5" eb="7">
      <t>ショウヒ</t>
    </rPh>
    <rPh sb="7" eb="9">
      <t>デンリョク</t>
    </rPh>
    <phoneticPr fontId="2"/>
  </si>
  <si>
    <t>COP</t>
    <phoneticPr fontId="2"/>
  </si>
  <si>
    <t>負荷率</t>
    <rPh sb="0" eb="3">
      <t>フカリツ</t>
    </rPh>
    <phoneticPr fontId="2"/>
  </si>
  <si>
    <t>消費電力量
（kW）</t>
    <rPh sb="0" eb="2">
      <t>ショウヒ</t>
    </rPh>
    <rPh sb="2" eb="4">
      <t>デンリョク</t>
    </rPh>
    <rPh sb="4" eb="5">
      <t>リョウ</t>
    </rPh>
    <phoneticPr fontId="2"/>
  </si>
  <si>
    <t>冷房</t>
    <rPh sb="0" eb="2">
      <t>レイボウ</t>
    </rPh>
    <phoneticPr fontId="2"/>
  </si>
  <si>
    <t>暖房</t>
    <rPh sb="0" eb="2">
      <t>ダンボウ</t>
    </rPh>
    <phoneticPr fontId="2"/>
  </si>
  <si>
    <t>計算</t>
    <rPh sb="0" eb="2">
      <t>ケイサン</t>
    </rPh>
    <phoneticPr fontId="2"/>
  </si>
  <si>
    <t>a</t>
    <phoneticPr fontId="2"/>
  </si>
  <si>
    <t>b</t>
    <phoneticPr fontId="2"/>
  </si>
  <si>
    <t>c</t>
  </si>
  <si>
    <t>d</t>
  </si>
  <si>
    <t>e</t>
  </si>
  <si>
    <t>g</t>
  </si>
  <si>
    <t>g=c/e</t>
  </si>
  <si>
    <t>h=d/g</t>
  </si>
  <si>
    <t>i</t>
  </si>
  <si>
    <t>j</t>
  </si>
  <si>
    <t>k=a*e*i</t>
  </si>
  <si>
    <t>l=b*g*j</t>
  </si>
  <si>
    <t>①</t>
    <phoneticPr fontId="2"/>
  </si>
  <si>
    <t>②</t>
    <phoneticPr fontId="2"/>
  </si>
  <si>
    <t>③</t>
    <phoneticPr fontId="2"/>
  </si>
  <si>
    <t>④</t>
    <phoneticPr fontId="2"/>
  </si>
  <si>
    <t>⑤＝①／③</t>
    <phoneticPr fontId="2"/>
  </si>
  <si>
    <t>⑥＝②／④</t>
    <phoneticPr fontId="2"/>
  </si>
  <si>
    <t>⑦＝k*(g／⑤）</t>
    <phoneticPr fontId="2"/>
  </si>
  <si>
    <t>⑧＝I*(h／⑥）</t>
    <phoneticPr fontId="2"/>
  </si>
  <si>
    <t>MAC1</t>
    <phoneticPr fontId="2"/>
  </si>
  <si>
    <t>更新</t>
    <rPh sb="0" eb="2">
      <t>コウシン</t>
    </rPh>
    <phoneticPr fontId="2"/>
  </si>
  <si>
    <t>RAS-P224FS1</t>
    <phoneticPr fontId="2"/>
  </si>
  <si>
    <t>MAC2</t>
  </si>
  <si>
    <t>RAS-P224FS1</t>
  </si>
  <si>
    <t>MAC3</t>
  </si>
  <si>
    <t>RAS-P280FS1</t>
  </si>
  <si>
    <t>MAC4</t>
  </si>
  <si>
    <t>MAC5</t>
  </si>
  <si>
    <t>RAS-P355FS1</t>
  </si>
  <si>
    <t>MAC6</t>
  </si>
  <si>
    <t>RAS-P500FS1</t>
    <phoneticPr fontId="2"/>
  </si>
  <si>
    <t>MAC7</t>
  </si>
  <si>
    <t>RAS-P355FCHT</t>
    <phoneticPr fontId="2"/>
  </si>
  <si>
    <t>MAC8</t>
  </si>
  <si>
    <t>RAS-P224FCHT</t>
  </si>
  <si>
    <t>MAC9</t>
  </si>
  <si>
    <t>RAS-P450FCHT</t>
  </si>
  <si>
    <t>MAC10</t>
  </si>
  <si>
    <t>RAS-P280FCHT</t>
  </si>
  <si>
    <t>MAC11</t>
  </si>
  <si>
    <t>MAC12</t>
  </si>
  <si>
    <t>MAC13</t>
  </si>
  <si>
    <t>PAC-1</t>
    <phoneticPr fontId="2"/>
  </si>
  <si>
    <t>RAS-MP40HJ</t>
  </si>
  <si>
    <t>PAC-2</t>
    <phoneticPr fontId="2"/>
  </si>
  <si>
    <t>PAC-3</t>
    <phoneticPr fontId="2"/>
  </si>
  <si>
    <t>SR-P40CTE</t>
  </si>
  <si>
    <t>PAC-11</t>
    <phoneticPr fontId="2"/>
  </si>
  <si>
    <t>PAC-12</t>
    <phoneticPr fontId="2"/>
  </si>
  <si>
    <t>RAS-P50HJ1</t>
  </si>
  <si>
    <t>PAC-13</t>
    <phoneticPr fontId="2"/>
  </si>
  <si>
    <t>RPI-P280H</t>
  </si>
  <si>
    <t>PAC-21</t>
    <phoneticPr fontId="2"/>
  </si>
  <si>
    <t>MAC21</t>
    <phoneticPr fontId="2"/>
  </si>
  <si>
    <t>RAS-P560FS1</t>
  </si>
  <si>
    <t>総合計</t>
    <rPh sb="0" eb="3">
      <t>ソウゴウケイ</t>
    </rPh>
    <phoneticPr fontId="2"/>
  </si>
  <si>
    <t>改修棟</t>
    <rPh sb="0" eb="3">
      <t>カイシュウトウ</t>
    </rPh>
    <phoneticPr fontId="2"/>
  </si>
  <si>
    <t>室内機合計</t>
    <rPh sb="0" eb="3">
      <t>シツナイキ</t>
    </rPh>
    <rPh sb="3" eb="5">
      <t>ゴウケイ</t>
    </rPh>
    <phoneticPr fontId="2"/>
  </si>
  <si>
    <t>蓄熱ユニットの消費電力</t>
    <rPh sb="0" eb="2">
      <t>チクネツ</t>
    </rPh>
    <rPh sb="7" eb="9">
      <t>ショウヒ</t>
    </rPh>
    <rPh sb="9" eb="11">
      <t>デンリョク</t>
    </rPh>
    <phoneticPr fontId="2"/>
  </si>
  <si>
    <t>電力削減量</t>
    <rPh sb="0" eb="2">
      <t>デンリョク</t>
    </rPh>
    <rPh sb="2" eb="5">
      <t>サクゲンリョウ</t>
    </rPh>
    <phoneticPr fontId="2"/>
  </si>
  <si>
    <t>空調室外機　導入機器一覧</t>
    <rPh sb="0" eb="2">
      <t>クウチョウ</t>
    </rPh>
    <rPh sb="2" eb="5">
      <t>シツガイキ</t>
    </rPh>
    <rPh sb="6" eb="10">
      <t>ドウニュウキキ</t>
    </rPh>
    <rPh sb="10" eb="12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</si>
</sst>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h&quot;"/>
    <numFmt numFmtId="177" formatCode="0.0%"/>
  </numFmts>
  <fonts count="4" x14ac:knownFonts="1">
    <font>
      <sz val="11"/>
      <color theme="1"/>
      <name val="游ゴシック"/>
      <family val="2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3" fontId="0" fillId="0" borderId="0" xfId="0" applyNumberFormat="1"/>
    <xf numFmtId="0" fontId="1" fillId="0" borderId="7" xfId="0" applyFont="1" applyBorder="1"/>
    <xf numFmtId="3" fontId="1" fillId="0" borderId="7" xfId="0" applyNumberFormat="1" applyFont="1" applyBorder="1"/>
    <xf numFmtId="0" fontId="1" fillId="0" borderId="6" xfId="0" applyFont="1" applyBorder="1"/>
    <xf numFmtId="0" fontId="1" fillId="0" borderId="8" xfId="0" applyFont="1" applyBorder="1"/>
    <xf numFmtId="3" fontId="1" fillId="0" borderId="6" xfId="0" applyNumberFormat="1" applyFont="1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/>
    <xf numFmtId="9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2" fontId="1" fillId="0" borderId="7" xfId="0" applyNumberFormat="1" applyFont="1" applyBorder="1"/>
    <xf numFmtId="2" fontId="1" fillId="0" borderId="2" xfId="0" applyNumberFormat="1" applyFont="1" applyBorder="1"/>
    <xf numFmtId="9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0" fontId="1" fillId="0" borderId="12" xfId="0" applyFont="1" applyBorder="1"/>
    <xf numFmtId="3" fontId="1" fillId="0" borderId="8" xfId="0" applyNumberFormat="1" applyFont="1" applyBorder="1"/>
    <xf numFmtId="2" fontId="1" fillId="0" borderId="8" xfId="0" applyNumberFormat="1" applyFont="1" applyBorder="1"/>
    <xf numFmtId="9" fontId="1" fillId="0" borderId="8" xfId="0" applyNumberFormat="1" applyFont="1" applyBorder="1"/>
    <xf numFmtId="3" fontId="1" fillId="0" borderId="8" xfId="0" applyNumberFormat="1" applyFont="1" applyBorder="1" applyAlignment="1">
      <alignment horizontal="right"/>
    </xf>
    <xf numFmtId="3" fontId="1" fillId="0" borderId="0" xfId="0" applyNumberFormat="1" applyFont="1"/>
    <xf numFmtId="177" fontId="1" fillId="0" borderId="3" xfId="0" applyNumberFormat="1" applyFont="1" applyBorder="1"/>
    <xf numFmtId="177" fontId="1" fillId="0" borderId="1" xfId="0" applyNumberFormat="1" applyFont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77" fontId="1" fillId="2" borderId="3" xfId="0" applyNumberFormat="1" applyFont="1" applyFill="1" applyBorder="1" applyAlignment="1">
      <alignment horizontal="center"/>
    </xf>
    <xf numFmtId="177" fontId="1" fillId="2" borderId="4" xfId="0" applyNumberFormat="1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標準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495026</xdr:colOff>
      <xdr:row>11</xdr:row>
      <xdr:rowOff>181475</xdr:rowOff>
    </xdr:from>
    <xdr:to>
      <xdr:col>17</xdr:col>
      <xdr:colOff>421896</xdr:colOff>
      <xdr:row>17</xdr:row>
      <xdr:rowOff>20009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69A0790-81AE-4E57-803B-3E23628A5D26}"/>
            </a:ext>
          </a:extLst>
        </xdr:cNvPr>
        <xdr:cNvSpPr txBox="1"/>
      </xdr:nvSpPr>
      <xdr:spPr>
        <a:xfrm>
          <a:off x="5499981" y="3125566"/>
          <a:ext cx="5815051" cy="12932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注意事項</a:t>
          </a: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１．黄色部分を入力すること。</a:t>
          </a: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２．判定が「○」となるような機器選定を行うこと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dosha\GETA\Documents%20and%20Settings\araikan\My%20Documents\GBT2kV105-Jap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4&#12503;&#12525;&#12472;&#12455;&#12463;&#12488;/009&#32769;&#20154;&#20445;&#20581;&#26045;&#35373;&#12385;&#12363;&#12356;/&#29031;&#26126;&#27231;&#22120;&#34920;/&#12385;&#12363;&#12356;&#12288;&#38651;&#21147;&#37327;&#35336;&#31639;140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gin"/>
      <sheetName val="Project ID"/>
      <sheetName val="Office"/>
      <sheetName val="MURB"/>
      <sheetName val="School"/>
      <sheetName val="Energy"/>
      <sheetName val="Economics"/>
      <sheetName val="Context"/>
      <sheetName val="Main"/>
      <sheetName val="Results"/>
      <sheetName val="User Defaults"/>
      <sheetName val="Calcs"/>
      <sheetName val="blank"/>
      <sheetName val="extra"/>
    </sheetNames>
    <sheetDataSet>
      <sheetData sheetId="0" refreshError="1"/>
      <sheetData sheetId="1"/>
      <sheetData sheetId="2"/>
      <sheetData sheetId="3"/>
      <sheetData sheetId="4"/>
      <sheetData sheetId="5" refreshError="1">
        <row r="99">
          <cell r="G99">
            <v>791.31645902036792</v>
          </cell>
        </row>
        <row r="106">
          <cell r="G106">
            <v>3.2524117969088606</v>
          </cell>
        </row>
        <row r="114">
          <cell r="F114">
            <v>601.31379484588172</v>
          </cell>
        </row>
      </sheetData>
      <sheetData sheetId="6" refreshError="1"/>
      <sheetData sheetId="7" refreshError="1">
        <row r="24">
          <cell r="M24">
            <v>-1</v>
          </cell>
          <cell r="N24">
            <v>0.25</v>
          </cell>
        </row>
        <row r="34">
          <cell r="F34" t="str">
            <v>地域内の公共自転車道</v>
          </cell>
          <cell r="M34">
            <v>2</v>
          </cell>
        </row>
        <row r="44">
          <cell r="F44" t="str">
            <v>公共交通機関の乗り場までの距離</v>
          </cell>
          <cell r="M44">
            <v>2</v>
          </cell>
          <cell r="N44">
            <v>0.25</v>
          </cell>
        </row>
        <row r="54">
          <cell r="M54">
            <v>5</v>
          </cell>
          <cell r="N54">
            <v>0.25</v>
          </cell>
        </row>
        <row r="65">
          <cell r="F65" t="str">
            <v>開発される土地の希少価値</v>
          </cell>
          <cell r="N65">
            <v>0.33</v>
          </cell>
        </row>
        <row r="75">
          <cell r="F75" t="str">
            <v>開発される土地の生態学的価値</v>
          </cell>
          <cell r="N75">
            <v>0.33</v>
          </cell>
        </row>
        <row r="85">
          <cell r="N85">
            <v>0.34</v>
          </cell>
        </row>
        <row r="95">
          <cell r="D95" t="str">
            <v>敷地近辺にある既存建物の修復および再利用の可能性</v>
          </cell>
        </row>
        <row r="105">
          <cell r="D105" t="str">
            <v>適切な上水供給</v>
          </cell>
        </row>
        <row r="106">
          <cell r="N106">
            <v>0.5</v>
          </cell>
        </row>
        <row r="116">
          <cell r="N116">
            <v>0.5</v>
          </cell>
        </row>
        <row r="127">
          <cell r="N127">
            <v>0.2</v>
          </cell>
        </row>
        <row r="137">
          <cell r="N137">
            <v>0.2</v>
          </cell>
        </row>
        <row r="147">
          <cell r="N147">
            <v>0.15</v>
          </cell>
        </row>
        <row r="157">
          <cell r="F157" t="str">
            <v>当該地域の下水施設の余裕度</v>
          </cell>
          <cell r="M157">
            <v>-1</v>
          </cell>
          <cell r="N157">
            <v>0.15</v>
          </cell>
        </row>
        <row r="167">
          <cell r="N167">
            <v>0.15</v>
          </cell>
        </row>
        <row r="177">
          <cell r="F177" t="str">
            <v>当該地域の固体廃棄物処理施設の余裕度</v>
          </cell>
          <cell r="M177">
            <v>-2</v>
          </cell>
          <cell r="N177">
            <v>0.15</v>
          </cell>
        </row>
        <row r="187">
          <cell r="D187" t="str">
            <v>当該地での太陽ｴﾈﾙｷﾞｰの利用可能性</v>
          </cell>
        </row>
        <row r="189">
          <cell r="F189" t="str">
            <v>文化施設への距離</v>
          </cell>
          <cell r="N189">
            <v>0.34</v>
          </cell>
        </row>
        <row r="199">
          <cell r="F199" t="str">
            <v>公園、スポーツ・レクリエーション施設への距離</v>
          </cell>
          <cell r="N199">
            <v>0.33</v>
          </cell>
        </row>
        <row r="209">
          <cell r="F209" t="str">
            <v>商業施設への距離</v>
          </cell>
          <cell r="N209">
            <v>0.33</v>
          </cell>
        </row>
        <row r="219">
          <cell r="O219">
            <v>3</v>
          </cell>
        </row>
      </sheetData>
      <sheetData sheetId="8" refreshError="1">
        <row r="6">
          <cell r="W6">
            <v>1</v>
          </cell>
        </row>
        <row r="7">
          <cell r="W7">
            <v>0</v>
          </cell>
        </row>
        <row r="8">
          <cell r="W8">
            <v>0</v>
          </cell>
        </row>
        <row r="23">
          <cell r="D23" t="str">
            <v>ライフサイクルエネルギー</v>
          </cell>
          <cell r="R23">
            <v>1</v>
          </cell>
          <cell r="S23">
            <v>3</v>
          </cell>
        </row>
        <row r="33">
          <cell r="D33" t="str">
            <v>土地利用と土地の生態学的価値の変化</v>
          </cell>
          <cell r="R33">
            <v>1</v>
          </cell>
          <cell r="S33">
            <v>2.5</v>
          </cell>
        </row>
        <row r="34">
          <cell r="P34">
            <v>0.5</v>
          </cell>
        </row>
        <row r="44">
          <cell r="P44">
            <v>0.5</v>
          </cell>
        </row>
        <row r="54">
          <cell r="D54" t="str">
            <v>正味の水消費量</v>
          </cell>
          <cell r="R54">
            <v>1</v>
          </cell>
          <cell r="S54">
            <v>3.2</v>
          </cell>
        </row>
        <row r="64">
          <cell r="R64">
            <v>1</v>
          </cell>
          <cell r="S64">
            <v>1.79</v>
          </cell>
        </row>
        <row r="65">
          <cell r="P65">
            <v>0.7</v>
          </cell>
        </row>
        <row r="66">
          <cell r="H66" t="str">
            <v>新たな用途のための既存建物の保持</v>
          </cell>
          <cell r="M66">
            <v>0.7</v>
          </cell>
        </row>
        <row r="76">
          <cell r="M76">
            <v>0.3</v>
          </cell>
        </row>
        <row r="86">
          <cell r="P86">
            <v>0.3</v>
          </cell>
        </row>
        <row r="87">
          <cell r="M87">
            <v>0.6</v>
          </cell>
        </row>
        <row r="97">
          <cell r="M97">
            <v>0.4</v>
          </cell>
        </row>
        <row r="111">
          <cell r="D111" t="str">
            <v>温室効果ガスの排出</v>
          </cell>
          <cell r="R111">
            <v>1</v>
          </cell>
          <cell r="S111">
            <v>3</v>
          </cell>
        </row>
        <row r="121">
          <cell r="R121">
            <v>1</v>
          </cell>
          <cell r="S121">
            <v>4</v>
          </cell>
        </row>
        <row r="122">
          <cell r="P122">
            <v>0</v>
          </cell>
        </row>
        <row r="132">
          <cell r="P132">
            <v>1</v>
          </cell>
        </row>
        <row r="142">
          <cell r="R142">
            <v>1</v>
          </cell>
        </row>
        <row r="143">
          <cell r="P143">
            <v>0</v>
          </cell>
        </row>
        <row r="153">
          <cell r="P153">
            <v>1</v>
          </cell>
        </row>
        <row r="163">
          <cell r="D163" t="str">
            <v>固形廃棄物</v>
          </cell>
          <cell r="R163">
            <v>1</v>
          </cell>
          <cell r="S163">
            <v>2</v>
          </cell>
        </row>
        <row r="164">
          <cell r="P164">
            <v>0</v>
          </cell>
        </row>
        <row r="174">
          <cell r="P174">
            <v>1</v>
          </cell>
        </row>
        <row r="184">
          <cell r="D184" t="str">
            <v>液体排出</v>
          </cell>
          <cell r="R184">
            <v>1</v>
          </cell>
          <cell r="S184">
            <v>2.1999999999999997</v>
          </cell>
        </row>
        <row r="185">
          <cell r="P185">
            <v>0.6</v>
          </cell>
        </row>
        <row r="195">
          <cell r="P195">
            <v>0.4</v>
          </cell>
        </row>
        <row r="205">
          <cell r="R205">
            <v>1</v>
          </cell>
          <cell r="S205">
            <v>2</v>
          </cell>
        </row>
        <row r="206">
          <cell r="P206">
            <v>0</v>
          </cell>
        </row>
        <row r="216">
          <cell r="F216" t="str">
            <v>高層建築物周辺での地表面での突風</v>
          </cell>
          <cell r="P216">
            <v>0.25</v>
          </cell>
        </row>
        <row r="226">
          <cell r="P226">
            <v>0.25</v>
          </cell>
        </row>
        <row r="236">
          <cell r="P236">
            <v>0.25</v>
          </cell>
        </row>
        <row r="246">
          <cell r="P246">
            <v>0.25</v>
          </cell>
        </row>
        <row r="256">
          <cell r="P256">
            <v>0</v>
          </cell>
        </row>
        <row r="270">
          <cell r="Q270">
            <v>1.38</v>
          </cell>
          <cell r="R270">
            <v>1</v>
          </cell>
          <cell r="S270">
            <v>1.38</v>
          </cell>
        </row>
        <row r="271">
          <cell r="P271">
            <v>0.2</v>
          </cell>
        </row>
        <row r="272">
          <cell r="M272">
            <v>0.5</v>
          </cell>
        </row>
        <row r="282">
          <cell r="M282">
            <v>0.5</v>
          </cell>
        </row>
        <row r="292">
          <cell r="P292">
            <v>0.4</v>
          </cell>
        </row>
        <row r="293">
          <cell r="M293">
            <v>0.3</v>
          </cell>
        </row>
        <row r="303">
          <cell r="M303">
            <v>0.3</v>
          </cell>
        </row>
        <row r="313">
          <cell r="M313">
            <v>0.1</v>
          </cell>
        </row>
        <row r="323">
          <cell r="M323">
            <v>0</v>
          </cell>
        </row>
        <row r="333">
          <cell r="M333">
            <v>0.3</v>
          </cell>
        </row>
        <row r="343">
          <cell r="P343">
            <v>0.4</v>
          </cell>
        </row>
        <row r="344">
          <cell r="M344">
            <v>0.3</v>
          </cell>
        </row>
        <row r="354">
          <cell r="M354">
            <v>0.3</v>
          </cell>
        </row>
        <row r="364">
          <cell r="M364">
            <v>0.2</v>
          </cell>
        </row>
        <row r="374">
          <cell r="M374">
            <v>0.2</v>
          </cell>
        </row>
        <row r="384">
          <cell r="Q384">
            <v>1.4</v>
          </cell>
          <cell r="R384">
            <v>1</v>
          </cell>
          <cell r="S384">
            <v>1.4</v>
          </cell>
        </row>
        <row r="385">
          <cell r="P385">
            <v>0.5</v>
          </cell>
        </row>
        <row r="395">
          <cell r="P395">
            <v>0</v>
          </cell>
        </row>
        <row r="405">
          <cell r="P405">
            <v>0.5</v>
          </cell>
        </row>
        <row r="406">
          <cell r="M406">
            <v>0.4</v>
          </cell>
        </row>
        <row r="416">
          <cell r="M416">
            <v>0.6</v>
          </cell>
        </row>
        <row r="426">
          <cell r="P426">
            <v>0</v>
          </cell>
        </row>
        <row r="436">
          <cell r="Q436">
            <v>0.4</v>
          </cell>
          <cell r="R436">
            <v>1</v>
          </cell>
          <cell r="S436">
            <v>0.4</v>
          </cell>
        </row>
        <row r="437">
          <cell r="P437">
            <v>0.4</v>
          </cell>
        </row>
        <row r="447">
          <cell r="P447">
            <v>0.4</v>
          </cell>
        </row>
        <row r="457">
          <cell r="P457">
            <v>0.2</v>
          </cell>
        </row>
        <row r="467">
          <cell r="P467">
            <v>0</v>
          </cell>
        </row>
        <row r="477">
          <cell r="P477">
            <v>0</v>
          </cell>
        </row>
        <row r="487">
          <cell r="Q487">
            <v>1.3</v>
          </cell>
          <cell r="R487">
            <v>1</v>
          </cell>
          <cell r="S487">
            <v>1.3</v>
          </cell>
        </row>
        <row r="488">
          <cell r="F488" t="str">
            <v>建物の外皮の騒音吸収能力</v>
          </cell>
          <cell r="P488">
            <v>0.1</v>
          </cell>
        </row>
        <row r="498">
          <cell r="P498">
            <v>0.1</v>
          </cell>
        </row>
        <row r="508">
          <cell r="P508">
            <v>0.8</v>
          </cell>
        </row>
        <row r="522">
          <cell r="R522">
            <v>1</v>
          </cell>
          <cell r="S522">
            <v>1.5155000000000001</v>
          </cell>
        </row>
        <row r="523">
          <cell r="P523">
            <v>0.35</v>
          </cell>
        </row>
        <row r="524">
          <cell r="M524">
            <v>0.34</v>
          </cell>
        </row>
        <row r="534">
          <cell r="M534">
            <v>0.33</v>
          </cell>
        </row>
        <row r="544">
          <cell r="M544">
            <v>0.33</v>
          </cell>
        </row>
        <row r="554">
          <cell r="M554">
            <v>0</v>
          </cell>
        </row>
        <row r="564">
          <cell r="P564">
            <v>0.2</v>
          </cell>
        </row>
        <row r="574">
          <cell r="P574">
            <v>0.2</v>
          </cell>
        </row>
        <row r="584">
          <cell r="P584">
            <v>0</v>
          </cell>
        </row>
        <row r="594">
          <cell r="P594">
            <v>0.25</v>
          </cell>
        </row>
        <row r="604">
          <cell r="R604">
            <v>1</v>
          </cell>
          <cell r="S604">
            <v>2.9800000000000004</v>
          </cell>
        </row>
        <row r="605">
          <cell r="P605">
            <v>0.34</v>
          </cell>
        </row>
        <row r="615">
          <cell r="P615">
            <v>0.33</v>
          </cell>
        </row>
        <row r="625">
          <cell r="P625">
            <v>0.33</v>
          </cell>
        </row>
        <row r="635">
          <cell r="R635">
            <v>1</v>
          </cell>
          <cell r="S635">
            <v>1.095</v>
          </cell>
        </row>
        <row r="636">
          <cell r="P636">
            <v>0.15</v>
          </cell>
        </row>
        <row r="646">
          <cell r="P646">
            <v>0.4</v>
          </cell>
        </row>
        <row r="647">
          <cell r="M647">
            <v>0.4</v>
          </cell>
        </row>
        <row r="657">
          <cell r="M657">
            <v>0.4</v>
          </cell>
        </row>
        <row r="667">
          <cell r="M667">
            <v>0.2</v>
          </cell>
        </row>
        <row r="677">
          <cell r="P677">
            <v>0.15</v>
          </cell>
        </row>
        <row r="687">
          <cell r="P687">
            <v>0.3</v>
          </cell>
        </row>
        <row r="688">
          <cell r="M688">
            <v>0.25</v>
          </cell>
        </row>
        <row r="698">
          <cell r="M698">
            <v>0.4</v>
          </cell>
        </row>
        <row r="708">
          <cell r="M708">
            <v>0.35</v>
          </cell>
        </row>
        <row r="718">
          <cell r="R718">
            <v>1</v>
          </cell>
          <cell r="S718">
            <v>2</v>
          </cell>
        </row>
        <row r="719">
          <cell r="P719">
            <v>0.5</v>
          </cell>
        </row>
        <row r="729">
          <cell r="P729">
            <v>0.5</v>
          </cell>
        </row>
        <row r="739">
          <cell r="P739">
            <v>0</v>
          </cell>
        </row>
        <row r="784">
          <cell r="F784" t="str">
            <v>自転車を使用するための施設の準備</v>
          </cell>
        </row>
        <row r="790">
          <cell r="F790" t="str">
            <v>この建物種別では評価対象外</v>
          </cell>
        </row>
      </sheetData>
      <sheetData sheetId="9" refreshError="1"/>
      <sheetData sheetId="10" refreshError="1">
        <row r="14">
          <cell r="B14" t="str">
            <v>C2.1</v>
          </cell>
          <cell r="D14" t="str">
            <v>Context</v>
          </cell>
          <cell r="E14">
            <v>0.25</v>
          </cell>
          <cell r="F14">
            <v>0.25</v>
          </cell>
          <cell r="G14">
            <v>0.25</v>
          </cell>
        </row>
        <row r="15">
          <cell r="B15" t="str">
            <v>C2.2</v>
          </cell>
          <cell r="D15" t="str">
            <v>Context</v>
          </cell>
          <cell r="E15">
            <v>0.25</v>
          </cell>
          <cell r="F15">
            <v>0.25</v>
          </cell>
          <cell r="G15">
            <v>0.25</v>
          </cell>
        </row>
        <row r="16">
          <cell r="B16" t="str">
            <v>C2.3</v>
          </cell>
          <cell r="D16" t="str">
            <v>Context</v>
          </cell>
          <cell r="E16">
            <v>0.25</v>
          </cell>
          <cell r="F16">
            <v>0.25</v>
          </cell>
          <cell r="G16">
            <v>0.25</v>
          </cell>
        </row>
        <row r="17">
          <cell r="B17" t="str">
            <v>C2.4</v>
          </cell>
          <cell r="D17" t="str">
            <v>Context</v>
          </cell>
          <cell r="E17">
            <v>0.25</v>
          </cell>
          <cell r="F17">
            <v>0.25</v>
          </cell>
          <cell r="G17">
            <v>0.25</v>
          </cell>
        </row>
        <row r="18">
          <cell r="B18" t="str">
            <v>C3.1</v>
          </cell>
          <cell r="D18" t="str">
            <v>Context</v>
          </cell>
          <cell r="E18">
            <v>0.33</v>
          </cell>
          <cell r="F18">
            <v>0.33</v>
          </cell>
          <cell r="G18">
            <v>0.33</v>
          </cell>
        </row>
        <row r="19">
          <cell r="B19" t="str">
            <v>C3.2</v>
          </cell>
          <cell r="D19" t="str">
            <v>Context</v>
          </cell>
          <cell r="E19">
            <v>0.33</v>
          </cell>
          <cell r="F19">
            <v>0.33</v>
          </cell>
          <cell r="G19">
            <v>0.33</v>
          </cell>
        </row>
        <row r="20">
          <cell r="B20" t="str">
            <v>C3.3</v>
          </cell>
          <cell r="D20" t="str">
            <v>Context</v>
          </cell>
          <cell r="E20">
            <v>0.34</v>
          </cell>
          <cell r="F20">
            <v>0.34</v>
          </cell>
          <cell r="G20">
            <v>0.34</v>
          </cell>
        </row>
        <row r="21">
          <cell r="B21" t="str">
            <v>C5.1</v>
          </cell>
          <cell r="D21" t="str">
            <v>Context</v>
          </cell>
          <cell r="E21">
            <v>0.5</v>
          </cell>
          <cell r="F21">
            <v>0.5</v>
          </cell>
          <cell r="G21">
            <v>0.5</v>
          </cell>
        </row>
        <row r="22">
          <cell r="B22" t="str">
            <v>C5.2</v>
          </cell>
          <cell r="D22" t="str">
            <v>Context</v>
          </cell>
          <cell r="E22">
            <v>0.5</v>
          </cell>
          <cell r="F22">
            <v>0.5</v>
          </cell>
          <cell r="G22">
            <v>0.5</v>
          </cell>
        </row>
        <row r="23">
          <cell r="B23" t="str">
            <v>C6.1</v>
          </cell>
          <cell r="D23" t="str">
            <v>Context</v>
          </cell>
          <cell r="E23">
            <v>0.2</v>
          </cell>
          <cell r="F23">
            <v>0.2</v>
          </cell>
          <cell r="G23">
            <v>0.2</v>
          </cell>
        </row>
        <row r="24">
          <cell r="B24" t="str">
            <v>C6.2</v>
          </cell>
          <cell r="D24" t="str">
            <v>Context</v>
          </cell>
          <cell r="E24">
            <v>0.2</v>
          </cell>
          <cell r="F24">
            <v>0.2</v>
          </cell>
          <cell r="G24">
            <v>0.2</v>
          </cell>
        </row>
        <row r="25">
          <cell r="B25" t="str">
            <v>C6.3</v>
          </cell>
          <cell r="D25" t="str">
            <v>Context</v>
          </cell>
          <cell r="E25">
            <v>0.15</v>
          </cell>
          <cell r="F25">
            <v>0.15</v>
          </cell>
          <cell r="G25">
            <v>0.15</v>
          </cell>
        </row>
        <row r="26">
          <cell r="B26" t="str">
            <v>C6.4</v>
          </cell>
          <cell r="D26" t="str">
            <v>Context</v>
          </cell>
          <cell r="E26">
            <v>0.15</v>
          </cell>
          <cell r="F26">
            <v>0.15</v>
          </cell>
          <cell r="G26">
            <v>0.15</v>
          </cell>
        </row>
        <row r="27">
          <cell r="B27" t="str">
            <v>C6.5</v>
          </cell>
          <cell r="D27" t="str">
            <v>Context</v>
          </cell>
          <cell r="E27">
            <v>0.15</v>
          </cell>
          <cell r="F27">
            <v>0.15</v>
          </cell>
          <cell r="G27">
            <v>0.15</v>
          </cell>
        </row>
        <row r="28">
          <cell r="B28" t="str">
            <v>C6.6</v>
          </cell>
          <cell r="D28" t="str">
            <v>Context</v>
          </cell>
          <cell r="E28">
            <v>0.15</v>
          </cell>
          <cell r="F28">
            <v>0.15</v>
          </cell>
          <cell r="G28">
            <v>0.15</v>
          </cell>
        </row>
        <row r="29">
          <cell r="B29" t="str">
            <v>C8.1</v>
          </cell>
          <cell r="D29" t="str">
            <v>Context</v>
          </cell>
          <cell r="E29">
            <v>0.34</v>
          </cell>
          <cell r="F29">
            <v>0.34</v>
          </cell>
          <cell r="G29">
            <v>0.34</v>
          </cell>
        </row>
        <row r="30">
          <cell r="B30" t="str">
            <v>C8.2</v>
          </cell>
          <cell r="D30" t="str">
            <v>Context</v>
          </cell>
          <cell r="E30">
            <v>0.33</v>
          </cell>
          <cell r="F30">
            <v>0.33</v>
          </cell>
          <cell r="G30">
            <v>0.33</v>
          </cell>
        </row>
        <row r="31">
          <cell r="B31" t="str">
            <v>C8.3</v>
          </cell>
          <cell r="D31" t="str">
            <v>Context</v>
          </cell>
          <cell r="E31">
            <v>0.33</v>
          </cell>
          <cell r="F31">
            <v>0.33</v>
          </cell>
          <cell r="G31">
            <v>0.33</v>
          </cell>
        </row>
        <row r="32">
          <cell r="B32" t="str">
            <v>R1.0</v>
          </cell>
          <cell r="D32" t="str">
            <v>Main</v>
          </cell>
          <cell r="E32">
            <v>1</v>
          </cell>
          <cell r="F32">
            <v>1</v>
          </cell>
          <cell r="G32">
            <v>1</v>
          </cell>
        </row>
        <row r="33">
          <cell r="B33" t="str">
            <v>R2.0</v>
          </cell>
          <cell r="D33" t="str">
            <v>Main</v>
          </cell>
          <cell r="E33">
            <v>1</v>
          </cell>
          <cell r="F33">
            <v>1</v>
          </cell>
          <cell r="G33">
            <v>1</v>
          </cell>
        </row>
        <row r="34">
          <cell r="B34" t="str">
            <v>R2.1</v>
          </cell>
          <cell r="D34" t="str">
            <v>Main</v>
          </cell>
          <cell r="E34">
            <v>0.25</v>
          </cell>
          <cell r="F34">
            <v>0.5</v>
          </cell>
          <cell r="G34">
            <v>0.5</v>
          </cell>
        </row>
        <row r="35">
          <cell r="B35" t="str">
            <v>R2.2</v>
          </cell>
          <cell r="D35" t="str">
            <v>Main</v>
          </cell>
          <cell r="E35">
            <v>0.75</v>
          </cell>
          <cell r="F35">
            <v>0.5</v>
          </cell>
          <cell r="G35">
            <v>0.5</v>
          </cell>
        </row>
        <row r="36">
          <cell r="B36" t="str">
            <v>R3.0</v>
          </cell>
          <cell r="D36" t="str">
            <v>Main</v>
          </cell>
          <cell r="E36">
            <v>1</v>
          </cell>
          <cell r="F36">
            <v>1</v>
          </cell>
          <cell r="G36">
            <v>1</v>
          </cell>
        </row>
        <row r="37">
          <cell r="B37" t="str">
            <v>R4.0</v>
          </cell>
          <cell r="D37" t="str">
            <v>Main</v>
          </cell>
          <cell r="E37">
            <v>1</v>
          </cell>
          <cell r="F37">
            <v>1</v>
          </cell>
          <cell r="G37">
            <v>1</v>
          </cell>
        </row>
        <row r="38">
          <cell r="B38" t="str">
            <v>R4.1</v>
          </cell>
          <cell r="D38" t="str">
            <v>Main</v>
          </cell>
          <cell r="E38">
            <v>0.7</v>
          </cell>
          <cell r="F38">
            <v>0.7</v>
          </cell>
          <cell r="G38">
            <v>0.7</v>
          </cell>
        </row>
        <row r="39">
          <cell r="B39" t="str">
            <v>R4.1.1</v>
          </cell>
          <cell r="D39" t="str">
            <v>Main</v>
          </cell>
          <cell r="E39">
            <v>0.7</v>
          </cell>
          <cell r="F39">
            <v>0.7</v>
          </cell>
          <cell r="G39">
            <v>0.7</v>
          </cell>
        </row>
        <row r="40">
          <cell r="B40" t="str">
            <v>R4.1.2</v>
          </cell>
          <cell r="D40" t="str">
            <v>Main</v>
          </cell>
          <cell r="E40">
            <v>0.3</v>
          </cell>
          <cell r="F40">
            <v>0.3</v>
          </cell>
          <cell r="G40">
            <v>0.3</v>
          </cell>
        </row>
        <row r="41">
          <cell r="B41" t="str">
            <v>R4.2</v>
          </cell>
          <cell r="D41" t="str">
            <v>Main</v>
          </cell>
          <cell r="E41">
            <v>0.3</v>
          </cell>
          <cell r="F41">
            <v>0.3</v>
          </cell>
          <cell r="G41">
            <v>0.3</v>
          </cell>
        </row>
        <row r="42">
          <cell r="B42" t="str">
            <v>R4.2.1</v>
          </cell>
          <cell r="D42" t="str">
            <v>Main</v>
          </cell>
          <cell r="E42">
            <v>0.6</v>
          </cell>
          <cell r="F42">
            <v>0.6</v>
          </cell>
          <cell r="G42">
            <v>0.6</v>
          </cell>
        </row>
        <row r="43">
          <cell r="B43" t="str">
            <v>R4.2.2</v>
          </cell>
          <cell r="D43" t="str">
            <v>Main</v>
          </cell>
          <cell r="E43">
            <v>0.4</v>
          </cell>
          <cell r="F43">
            <v>0.4</v>
          </cell>
          <cell r="G43">
            <v>0.4</v>
          </cell>
        </row>
        <row r="44">
          <cell r="B44" t="str">
            <v>L1.0</v>
          </cell>
          <cell r="D44" t="str">
            <v>Main</v>
          </cell>
          <cell r="E44">
            <v>1</v>
          </cell>
          <cell r="F44">
            <v>1</v>
          </cell>
          <cell r="G44">
            <v>1</v>
          </cell>
        </row>
        <row r="45">
          <cell r="B45" t="str">
            <v>L2.0</v>
          </cell>
          <cell r="D45" t="str">
            <v>Main</v>
          </cell>
          <cell r="E45">
            <v>1</v>
          </cell>
          <cell r="F45">
            <v>1</v>
          </cell>
          <cell r="G45">
            <v>1</v>
          </cell>
        </row>
        <row r="46">
          <cell r="B46" t="str">
            <v>L2.1</v>
          </cell>
          <cell r="D46" t="str">
            <v>Main</v>
          </cell>
          <cell r="E46">
            <v>0</v>
          </cell>
          <cell r="F46">
            <v>0</v>
          </cell>
          <cell r="G46">
            <v>0</v>
          </cell>
        </row>
        <row r="47">
          <cell r="B47" t="str">
            <v>L2.2</v>
          </cell>
          <cell r="D47" t="str">
            <v>Main</v>
          </cell>
          <cell r="E47">
            <v>1</v>
          </cell>
          <cell r="F47">
            <v>1</v>
          </cell>
          <cell r="G47">
            <v>1</v>
          </cell>
        </row>
        <row r="48">
          <cell r="B48" t="str">
            <v>L3.0</v>
          </cell>
          <cell r="D48" t="str">
            <v>Main</v>
          </cell>
          <cell r="E48">
            <v>1</v>
          </cell>
          <cell r="F48">
            <v>1</v>
          </cell>
          <cell r="G48">
            <v>1</v>
          </cell>
        </row>
        <row r="49">
          <cell r="B49" t="str">
            <v>L3.1</v>
          </cell>
          <cell r="D49" t="str">
            <v>Main</v>
          </cell>
          <cell r="E49">
            <v>0</v>
          </cell>
          <cell r="F49">
            <v>0</v>
          </cell>
          <cell r="G49">
            <v>0</v>
          </cell>
        </row>
        <row r="50">
          <cell r="B50" t="str">
            <v>L3.2</v>
          </cell>
          <cell r="D50" t="str">
            <v>Main</v>
          </cell>
          <cell r="E50">
            <v>1</v>
          </cell>
          <cell r="F50">
            <v>1</v>
          </cell>
          <cell r="G50">
            <v>1</v>
          </cell>
        </row>
        <row r="51">
          <cell r="B51" t="str">
            <v>L4.0</v>
          </cell>
          <cell r="D51" t="str">
            <v>Main</v>
          </cell>
          <cell r="E51">
            <v>1</v>
          </cell>
          <cell r="F51">
            <v>1</v>
          </cell>
          <cell r="G51">
            <v>1</v>
          </cell>
        </row>
        <row r="52">
          <cell r="B52" t="str">
            <v>L4.1</v>
          </cell>
          <cell r="D52" t="str">
            <v>Main</v>
          </cell>
          <cell r="E52">
            <v>0</v>
          </cell>
          <cell r="F52">
            <v>0</v>
          </cell>
          <cell r="G52">
            <v>0</v>
          </cell>
        </row>
        <row r="53">
          <cell r="B53" t="str">
            <v>L4.2</v>
          </cell>
          <cell r="D53" t="str">
            <v>Main</v>
          </cell>
          <cell r="E53">
            <v>1</v>
          </cell>
          <cell r="F53">
            <v>1</v>
          </cell>
          <cell r="G53">
            <v>1</v>
          </cell>
        </row>
        <row r="54">
          <cell r="B54" t="str">
            <v>L5.0</v>
          </cell>
          <cell r="D54" t="str">
            <v>Main</v>
          </cell>
          <cell r="E54">
            <v>1</v>
          </cell>
          <cell r="F54">
            <v>1</v>
          </cell>
          <cell r="G54">
            <v>1</v>
          </cell>
        </row>
        <row r="55">
          <cell r="B55" t="str">
            <v>L5.1</v>
          </cell>
          <cell r="D55" t="str">
            <v>Main</v>
          </cell>
          <cell r="E55">
            <v>0.6</v>
          </cell>
          <cell r="F55">
            <v>0.6</v>
          </cell>
          <cell r="G55">
            <v>0.6</v>
          </cell>
        </row>
        <row r="56">
          <cell r="B56" t="str">
            <v>L5.2</v>
          </cell>
          <cell r="D56" t="str">
            <v>Main</v>
          </cell>
          <cell r="E56">
            <v>0.4</v>
          </cell>
          <cell r="F56">
            <v>0.4</v>
          </cell>
          <cell r="G56">
            <v>0.4</v>
          </cell>
        </row>
        <row r="57">
          <cell r="B57" t="str">
            <v>L6.0</v>
          </cell>
          <cell r="D57" t="str">
            <v>Main</v>
          </cell>
          <cell r="E57">
            <v>1</v>
          </cell>
          <cell r="F57">
            <v>1</v>
          </cell>
          <cell r="G57">
            <v>1</v>
          </cell>
        </row>
        <row r="58">
          <cell r="B58" t="str">
            <v>L6.1</v>
          </cell>
          <cell r="D58" t="str">
            <v>Main</v>
          </cell>
          <cell r="E58">
            <v>0</v>
          </cell>
          <cell r="F58">
            <v>0</v>
          </cell>
          <cell r="G58">
            <v>0</v>
          </cell>
        </row>
        <row r="59">
          <cell r="B59" t="str">
            <v>L6.2</v>
          </cell>
          <cell r="D59" t="str">
            <v>Main</v>
          </cell>
          <cell r="E59">
            <v>0.25</v>
          </cell>
          <cell r="F59">
            <v>0.25</v>
          </cell>
          <cell r="G59">
            <v>0.25</v>
          </cell>
        </row>
        <row r="60">
          <cell r="B60" t="str">
            <v>L6.3</v>
          </cell>
          <cell r="D60" t="str">
            <v>Main</v>
          </cell>
          <cell r="E60">
            <v>0.25</v>
          </cell>
          <cell r="F60">
            <v>0.25</v>
          </cell>
          <cell r="G60">
            <v>0.25</v>
          </cell>
        </row>
        <row r="61">
          <cell r="B61" t="str">
            <v>L6.4</v>
          </cell>
          <cell r="D61" t="str">
            <v>Main</v>
          </cell>
          <cell r="E61">
            <v>0.25</v>
          </cell>
          <cell r="F61">
            <v>0.25</v>
          </cell>
          <cell r="G61">
            <v>0.25</v>
          </cell>
        </row>
        <row r="62">
          <cell r="B62" t="str">
            <v>L6.5</v>
          </cell>
          <cell r="D62" t="str">
            <v>Main</v>
          </cell>
          <cell r="E62">
            <v>0.25</v>
          </cell>
          <cell r="F62">
            <v>0.25</v>
          </cell>
          <cell r="G62">
            <v>0.25</v>
          </cell>
        </row>
        <row r="63">
          <cell r="B63" t="str">
            <v>L6.6</v>
          </cell>
          <cell r="D63" t="str">
            <v>Main</v>
          </cell>
          <cell r="E63">
            <v>0</v>
          </cell>
          <cell r="F63">
            <v>0</v>
          </cell>
          <cell r="G63">
            <v>0</v>
          </cell>
        </row>
        <row r="64">
          <cell r="B64" t="str">
            <v>Q1.0</v>
          </cell>
          <cell r="D64" t="str">
            <v>Main</v>
          </cell>
          <cell r="E64">
            <v>1</v>
          </cell>
          <cell r="F64">
            <v>1</v>
          </cell>
          <cell r="G64">
            <v>1</v>
          </cell>
        </row>
        <row r="65">
          <cell r="B65" t="str">
            <v>Q1.1</v>
          </cell>
          <cell r="D65" t="str">
            <v>Main</v>
          </cell>
          <cell r="E65">
            <v>0.2</v>
          </cell>
          <cell r="F65">
            <v>0.2</v>
          </cell>
          <cell r="G65">
            <v>0.2</v>
          </cell>
        </row>
        <row r="66">
          <cell r="B66" t="str">
            <v>Q1.1.1</v>
          </cell>
          <cell r="D66" t="str">
            <v>Main</v>
          </cell>
          <cell r="E66">
            <v>0.5</v>
          </cell>
          <cell r="F66">
            <v>0.5</v>
          </cell>
          <cell r="G66">
            <v>0.5</v>
          </cell>
        </row>
        <row r="67">
          <cell r="B67" t="str">
            <v>Q1.1.2</v>
          </cell>
          <cell r="D67" t="str">
            <v>Main</v>
          </cell>
          <cell r="E67">
            <v>0.5</v>
          </cell>
          <cell r="F67">
            <v>0.5</v>
          </cell>
          <cell r="G67">
            <v>0.5</v>
          </cell>
        </row>
        <row r="68">
          <cell r="B68" t="str">
            <v xml:space="preserve">Q1.2 </v>
          </cell>
          <cell r="D68" t="str">
            <v>Main</v>
          </cell>
          <cell r="E68">
            <v>0.4</v>
          </cell>
          <cell r="F68">
            <v>0.4</v>
          </cell>
          <cell r="G68">
            <v>0.4</v>
          </cell>
        </row>
        <row r="69">
          <cell r="B69" t="str">
            <v>Q1.2.1</v>
          </cell>
          <cell r="D69" t="str">
            <v>Main</v>
          </cell>
          <cell r="E69">
            <v>0.3</v>
          </cell>
          <cell r="F69">
            <v>0.3</v>
          </cell>
          <cell r="G69">
            <v>0.3</v>
          </cell>
        </row>
        <row r="70">
          <cell r="B70" t="str">
            <v>Q1.2.2</v>
          </cell>
          <cell r="D70" t="str">
            <v>Main</v>
          </cell>
          <cell r="E70">
            <v>0.3</v>
          </cell>
          <cell r="F70">
            <v>0.3</v>
          </cell>
          <cell r="G70">
            <v>0.3</v>
          </cell>
        </row>
        <row r="71">
          <cell r="B71" t="str">
            <v>Q1.2.3</v>
          </cell>
          <cell r="D71" t="str">
            <v>Main</v>
          </cell>
          <cell r="E71">
            <v>0.1</v>
          </cell>
          <cell r="F71">
            <v>0.1</v>
          </cell>
          <cell r="G71">
            <v>0.1</v>
          </cell>
        </row>
        <row r="72">
          <cell r="B72" t="str">
            <v>Q1.2.4</v>
          </cell>
          <cell r="D72" t="str">
            <v>Main</v>
          </cell>
          <cell r="E72">
            <v>0</v>
          </cell>
          <cell r="F72">
            <v>0</v>
          </cell>
          <cell r="G72">
            <v>0</v>
          </cell>
        </row>
        <row r="73">
          <cell r="B73" t="str">
            <v>Q1.2.5</v>
          </cell>
          <cell r="D73" t="str">
            <v>Main</v>
          </cell>
          <cell r="E73">
            <v>0.3</v>
          </cell>
          <cell r="F73">
            <v>0.3</v>
          </cell>
          <cell r="G73">
            <v>0.3</v>
          </cell>
        </row>
        <row r="74">
          <cell r="B74" t="str">
            <v xml:space="preserve">Q1.3 </v>
          </cell>
          <cell r="D74" t="str">
            <v>Main</v>
          </cell>
          <cell r="E74">
            <v>0.4</v>
          </cell>
          <cell r="F74">
            <v>0.4</v>
          </cell>
          <cell r="G74">
            <v>0.4</v>
          </cell>
        </row>
        <row r="75">
          <cell r="B75" t="str">
            <v>Q1.3.1</v>
          </cell>
          <cell r="D75" t="str">
            <v>Main</v>
          </cell>
          <cell r="E75">
            <v>0.3</v>
          </cell>
          <cell r="F75">
            <v>0.3</v>
          </cell>
          <cell r="G75">
            <v>0.4</v>
          </cell>
        </row>
        <row r="76">
          <cell r="B76" t="str">
            <v>Q1.3.2</v>
          </cell>
          <cell r="D76" t="str">
            <v>Main</v>
          </cell>
          <cell r="E76">
            <v>0.3</v>
          </cell>
          <cell r="F76">
            <v>0.3</v>
          </cell>
          <cell r="G76">
            <v>0.4</v>
          </cell>
        </row>
        <row r="77">
          <cell r="B77" t="str">
            <v>Q1.3.3</v>
          </cell>
          <cell r="D77" t="str">
            <v>Main</v>
          </cell>
          <cell r="E77">
            <v>0.2</v>
          </cell>
          <cell r="F77">
            <v>0.3</v>
          </cell>
          <cell r="G77">
            <v>0.1</v>
          </cell>
        </row>
        <row r="78">
          <cell r="B78" t="str">
            <v>Q1.3.4</v>
          </cell>
          <cell r="D78" t="str">
            <v>Main</v>
          </cell>
          <cell r="E78">
            <v>0.2</v>
          </cell>
          <cell r="F78">
            <v>0.1</v>
          </cell>
          <cell r="G78">
            <v>0.1</v>
          </cell>
        </row>
        <row r="79">
          <cell r="B79" t="str">
            <v>Q2.0</v>
          </cell>
          <cell r="D79" t="str">
            <v>Main</v>
          </cell>
          <cell r="E79">
            <v>1</v>
          </cell>
          <cell r="F79">
            <v>1</v>
          </cell>
          <cell r="G79">
            <v>1</v>
          </cell>
        </row>
        <row r="80">
          <cell r="B80" t="str">
            <v>Q2.1</v>
          </cell>
          <cell r="D80" t="str">
            <v>Main</v>
          </cell>
          <cell r="E80">
            <v>0.5</v>
          </cell>
          <cell r="F80">
            <v>0.5</v>
          </cell>
          <cell r="G80">
            <v>0.5</v>
          </cell>
        </row>
        <row r="81">
          <cell r="B81" t="str">
            <v>Q2.2</v>
          </cell>
          <cell r="D81" t="str">
            <v>Main</v>
          </cell>
          <cell r="E81">
            <v>0</v>
          </cell>
          <cell r="F81">
            <v>0</v>
          </cell>
          <cell r="G81">
            <v>0</v>
          </cell>
        </row>
        <row r="82">
          <cell r="B82" t="str">
            <v>Q2.3</v>
          </cell>
          <cell r="D82" t="str">
            <v>Main</v>
          </cell>
          <cell r="E82">
            <v>0.5</v>
          </cell>
          <cell r="F82">
            <v>0.5</v>
          </cell>
          <cell r="G82">
            <v>0.5</v>
          </cell>
        </row>
        <row r="83">
          <cell r="B83" t="str">
            <v>Q2.3.1</v>
          </cell>
          <cell r="D83" t="str">
            <v>Main</v>
          </cell>
          <cell r="E83">
            <v>0.4</v>
          </cell>
          <cell r="F83">
            <v>0.4</v>
          </cell>
          <cell r="G83">
            <v>0.4</v>
          </cell>
        </row>
        <row r="84">
          <cell r="B84" t="str">
            <v>Q2.3.2</v>
          </cell>
          <cell r="D84" t="str">
            <v>Main</v>
          </cell>
          <cell r="E84">
            <v>0.6</v>
          </cell>
          <cell r="F84">
            <v>0.6</v>
          </cell>
          <cell r="G84">
            <v>0.6</v>
          </cell>
        </row>
        <row r="85">
          <cell r="B85" t="str">
            <v>Q2.4</v>
          </cell>
          <cell r="D85" t="str">
            <v>Main</v>
          </cell>
          <cell r="E85">
            <v>0</v>
          </cell>
          <cell r="F85">
            <v>0</v>
          </cell>
          <cell r="G85">
            <v>0</v>
          </cell>
        </row>
        <row r="86">
          <cell r="B86" t="str">
            <v>Q3.0</v>
          </cell>
          <cell r="D86" t="str">
            <v>Main</v>
          </cell>
          <cell r="E86">
            <v>1</v>
          </cell>
          <cell r="F86">
            <v>1</v>
          </cell>
          <cell r="G86">
            <v>1</v>
          </cell>
        </row>
        <row r="87">
          <cell r="B87" t="str">
            <v>Q3.1</v>
          </cell>
          <cell r="D87" t="str">
            <v>Main</v>
          </cell>
          <cell r="E87">
            <v>0.4</v>
          </cell>
          <cell r="F87">
            <v>0.4</v>
          </cell>
          <cell r="G87">
            <v>0.4</v>
          </cell>
        </row>
        <row r="88">
          <cell r="B88" t="str">
            <v>Q3.2</v>
          </cell>
          <cell r="D88" t="str">
            <v>Main</v>
          </cell>
          <cell r="E88">
            <v>0.4</v>
          </cell>
          <cell r="F88">
            <v>0.1</v>
          </cell>
          <cell r="G88">
            <v>0.4</v>
          </cell>
        </row>
        <row r="89">
          <cell r="B89" t="str">
            <v>Q3.3</v>
          </cell>
          <cell r="D89" t="str">
            <v>Main</v>
          </cell>
          <cell r="E89">
            <v>0.2</v>
          </cell>
          <cell r="F89">
            <v>0.1</v>
          </cell>
          <cell r="G89">
            <v>0.2</v>
          </cell>
        </row>
        <row r="90">
          <cell r="B90" t="str">
            <v>Q3.4</v>
          </cell>
          <cell r="D90" t="str">
            <v>Main</v>
          </cell>
          <cell r="E90">
            <v>0</v>
          </cell>
          <cell r="F90">
            <v>0.2</v>
          </cell>
          <cell r="G90">
            <v>0</v>
          </cell>
        </row>
        <row r="91">
          <cell r="B91" t="str">
            <v>Q3.5</v>
          </cell>
          <cell r="D91" t="str">
            <v>Main</v>
          </cell>
          <cell r="E91">
            <v>0</v>
          </cell>
          <cell r="F91">
            <v>0.2</v>
          </cell>
          <cell r="G91">
            <v>0</v>
          </cell>
        </row>
        <row r="92">
          <cell r="B92" t="str">
            <v>Q4.0</v>
          </cell>
          <cell r="D92" t="str">
            <v>Main</v>
          </cell>
          <cell r="E92">
            <v>1</v>
          </cell>
          <cell r="F92">
            <v>1</v>
          </cell>
          <cell r="G92">
            <v>1</v>
          </cell>
        </row>
        <row r="93">
          <cell r="B93" t="str">
            <v>Q4.1</v>
          </cell>
          <cell r="D93" t="str">
            <v>Main</v>
          </cell>
          <cell r="E93">
            <v>0.1</v>
          </cell>
          <cell r="F93">
            <v>0.1</v>
          </cell>
          <cell r="G93">
            <v>0.1</v>
          </cell>
        </row>
        <row r="94">
          <cell r="B94" t="str">
            <v>Q4.2</v>
          </cell>
          <cell r="D94" t="str">
            <v>Main</v>
          </cell>
          <cell r="E94">
            <v>0.1</v>
          </cell>
          <cell r="F94">
            <v>0.1</v>
          </cell>
          <cell r="G94">
            <v>0.1</v>
          </cell>
        </row>
        <row r="95">
          <cell r="B95" t="str">
            <v>Q4.3</v>
          </cell>
          <cell r="D95" t="str">
            <v>Main</v>
          </cell>
          <cell r="E95">
            <v>0.8</v>
          </cell>
          <cell r="F95">
            <v>0.8</v>
          </cell>
          <cell r="G95">
            <v>0.8</v>
          </cell>
        </row>
        <row r="96">
          <cell r="B96" t="str">
            <v>S1.0</v>
          </cell>
          <cell r="D96" t="str">
            <v>Main</v>
          </cell>
          <cell r="E96">
            <v>1</v>
          </cell>
          <cell r="F96">
            <v>1</v>
          </cell>
          <cell r="G96">
            <v>1</v>
          </cell>
        </row>
        <row r="97">
          <cell r="B97" t="str">
            <v>S1.1</v>
          </cell>
          <cell r="D97" t="str">
            <v>Main</v>
          </cell>
          <cell r="E97">
            <v>0.35</v>
          </cell>
          <cell r="F97">
            <v>0.1</v>
          </cell>
          <cell r="G97">
            <v>0.2</v>
          </cell>
        </row>
        <row r="98">
          <cell r="B98" t="str">
            <v>S1.1.1</v>
          </cell>
          <cell r="D98" t="str">
            <v>Main</v>
          </cell>
          <cell r="E98">
            <v>0.34</v>
          </cell>
          <cell r="F98">
            <v>0</v>
          </cell>
          <cell r="G98">
            <v>0.25</v>
          </cell>
        </row>
        <row r="99">
          <cell r="B99" t="str">
            <v>S1.1.2</v>
          </cell>
          <cell r="D99" t="str">
            <v>Main</v>
          </cell>
          <cell r="E99">
            <v>0.33</v>
          </cell>
          <cell r="F99">
            <v>0</v>
          </cell>
          <cell r="G99">
            <v>0.25</v>
          </cell>
        </row>
        <row r="100">
          <cell r="B100" t="str">
            <v>S1.1.3</v>
          </cell>
          <cell r="D100" t="str">
            <v>Main</v>
          </cell>
          <cell r="E100">
            <v>0.33</v>
          </cell>
          <cell r="F100">
            <v>0.25</v>
          </cell>
          <cell r="G100">
            <v>0.25</v>
          </cell>
        </row>
        <row r="101">
          <cell r="B101" t="str">
            <v>S1.1.4</v>
          </cell>
          <cell r="D101" t="str">
            <v>Main</v>
          </cell>
          <cell r="E101">
            <v>0</v>
          </cell>
          <cell r="F101">
            <v>0.75</v>
          </cell>
          <cell r="G101">
            <v>0.25</v>
          </cell>
        </row>
        <row r="102">
          <cell r="B102" t="str">
            <v>S1.2</v>
          </cell>
          <cell r="D102" t="str">
            <v>Main</v>
          </cell>
          <cell r="E102">
            <v>0.2</v>
          </cell>
          <cell r="F102">
            <v>0.3</v>
          </cell>
          <cell r="G102">
            <v>0.2</v>
          </cell>
        </row>
        <row r="103">
          <cell r="B103" t="str">
            <v>S1.3</v>
          </cell>
          <cell r="D103" t="str">
            <v>Main</v>
          </cell>
          <cell r="E103">
            <v>0.2</v>
          </cell>
          <cell r="F103">
            <v>0.3</v>
          </cell>
          <cell r="G103">
            <v>0.2</v>
          </cell>
        </row>
        <row r="104">
          <cell r="B104" t="str">
            <v>S1.4</v>
          </cell>
          <cell r="D104" t="str">
            <v>Main</v>
          </cell>
          <cell r="E104">
            <v>0</v>
          </cell>
          <cell r="F104">
            <v>0.3</v>
          </cell>
          <cell r="G104">
            <v>0.2</v>
          </cell>
        </row>
        <row r="105">
          <cell r="B105" t="str">
            <v>S1.5</v>
          </cell>
          <cell r="D105" t="str">
            <v>Main</v>
          </cell>
          <cell r="E105">
            <v>0.25</v>
          </cell>
          <cell r="F105">
            <v>0.2</v>
          </cell>
          <cell r="G105">
            <v>0.2</v>
          </cell>
        </row>
        <row r="106">
          <cell r="B106" t="str">
            <v>S2.0</v>
          </cell>
          <cell r="D106" t="str">
            <v>Main</v>
          </cell>
          <cell r="E106">
            <v>1</v>
          </cell>
          <cell r="F106">
            <v>1</v>
          </cell>
          <cell r="G106">
            <v>1</v>
          </cell>
        </row>
        <row r="107">
          <cell r="B107" t="str">
            <v>S2.1</v>
          </cell>
          <cell r="D107" t="str">
            <v>Main</v>
          </cell>
          <cell r="E107">
            <v>0.34</v>
          </cell>
          <cell r="F107">
            <v>0</v>
          </cell>
          <cell r="G107">
            <v>0.34</v>
          </cell>
        </row>
        <row r="108">
          <cell r="B108" t="str">
            <v>S2.2</v>
          </cell>
          <cell r="D108" t="str">
            <v>Main</v>
          </cell>
          <cell r="E108">
            <v>0.33</v>
          </cell>
          <cell r="F108">
            <v>0.75</v>
          </cell>
          <cell r="G108">
            <v>0.33</v>
          </cell>
        </row>
        <row r="109">
          <cell r="B109" t="str">
            <v>S2.3</v>
          </cell>
          <cell r="D109" t="str">
            <v>Main</v>
          </cell>
          <cell r="E109">
            <v>0.33</v>
          </cell>
          <cell r="F109">
            <v>0.25</v>
          </cell>
          <cell r="G109">
            <v>0.33</v>
          </cell>
        </row>
        <row r="110">
          <cell r="B110" t="str">
            <v>S3.0</v>
          </cell>
          <cell r="D110" t="str">
            <v>Main</v>
          </cell>
          <cell r="E110">
            <v>1</v>
          </cell>
          <cell r="F110">
            <v>1</v>
          </cell>
          <cell r="G110">
            <v>1</v>
          </cell>
        </row>
        <row r="111">
          <cell r="B111" t="str">
            <v>S3.1</v>
          </cell>
          <cell r="D111" t="str">
            <v>Main</v>
          </cell>
          <cell r="E111">
            <v>0.15</v>
          </cell>
          <cell r="F111">
            <v>0.15</v>
          </cell>
          <cell r="G111">
            <v>0.15</v>
          </cell>
        </row>
        <row r="112">
          <cell r="B112" t="str">
            <v>S3.2</v>
          </cell>
          <cell r="D112" t="str">
            <v>Main</v>
          </cell>
          <cell r="E112">
            <v>0.4</v>
          </cell>
          <cell r="F112">
            <v>0.4</v>
          </cell>
          <cell r="G112">
            <v>0.4</v>
          </cell>
        </row>
        <row r="113">
          <cell r="B113" t="str">
            <v>S3.2.1</v>
          </cell>
          <cell r="D113" t="str">
            <v>Main</v>
          </cell>
          <cell r="E113">
            <v>0.4</v>
          </cell>
          <cell r="F113">
            <v>0.4</v>
          </cell>
          <cell r="G113">
            <v>0.4</v>
          </cell>
        </row>
        <row r="114">
          <cell r="B114" t="str">
            <v>S3.2.2</v>
          </cell>
          <cell r="D114" t="str">
            <v>Main</v>
          </cell>
          <cell r="E114">
            <v>0.4</v>
          </cell>
          <cell r="F114">
            <v>0.4</v>
          </cell>
          <cell r="G114">
            <v>0.4</v>
          </cell>
        </row>
        <row r="115">
          <cell r="B115" t="str">
            <v>S3.2.3</v>
          </cell>
          <cell r="D115" t="str">
            <v>Main</v>
          </cell>
          <cell r="E115">
            <v>0.2</v>
          </cell>
          <cell r="F115">
            <v>0.2</v>
          </cell>
          <cell r="G115">
            <v>0.2</v>
          </cell>
        </row>
        <row r="116">
          <cell r="B116" t="str">
            <v>S3.3</v>
          </cell>
          <cell r="D116" t="str">
            <v>Main</v>
          </cell>
          <cell r="E116">
            <v>0.15</v>
          </cell>
          <cell r="F116">
            <v>0.15</v>
          </cell>
          <cell r="G116">
            <v>0.15</v>
          </cell>
        </row>
        <row r="117">
          <cell r="B117" t="str">
            <v>S3.4</v>
          </cell>
          <cell r="D117" t="str">
            <v>Main</v>
          </cell>
          <cell r="E117">
            <v>0.3</v>
          </cell>
          <cell r="F117">
            <v>0.3</v>
          </cell>
          <cell r="G117">
            <v>0.3</v>
          </cell>
        </row>
        <row r="118">
          <cell r="B118" t="str">
            <v>S3.4.1</v>
          </cell>
          <cell r="D118" t="str">
            <v>Main</v>
          </cell>
          <cell r="E118">
            <v>0.25</v>
          </cell>
          <cell r="F118">
            <v>0.25</v>
          </cell>
          <cell r="G118">
            <v>0.25</v>
          </cell>
        </row>
        <row r="119">
          <cell r="B119" t="str">
            <v>S3.4.2</v>
          </cell>
          <cell r="D119" t="str">
            <v>Main</v>
          </cell>
          <cell r="E119">
            <v>0.4</v>
          </cell>
          <cell r="F119">
            <v>0.4</v>
          </cell>
          <cell r="G119">
            <v>0.4</v>
          </cell>
        </row>
        <row r="120">
          <cell r="B120" t="str">
            <v>S3.4.3</v>
          </cell>
          <cell r="D120" t="str">
            <v>Main</v>
          </cell>
          <cell r="E120">
            <v>0.35</v>
          </cell>
          <cell r="F120">
            <v>0.35</v>
          </cell>
          <cell r="G120">
            <v>0.35</v>
          </cell>
        </row>
        <row r="121">
          <cell r="B121" t="str">
            <v>S4.0</v>
          </cell>
          <cell r="D121" t="str">
            <v>Main</v>
          </cell>
          <cell r="E121">
            <v>1</v>
          </cell>
          <cell r="F121">
            <v>1</v>
          </cell>
          <cell r="G121">
            <v>1</v>
          </cell>
        </row>
        <row r="122">
          <cell r="B122" t="str">
            <v>S4.1</v>
          </cell>
          <cell r="D122" t="str">
            <v>Main</v>
          </cell>
          <cell r="E122">
            <v>0.5</v>
          </cell>
          <cell r="F122">
            <v>0.6</v>
          </cell>
          <cell r="G122">
            <v>0.7</v>
          </cell>
        </row>
        <row r="123">
          <cell r="B123" t="str">
            <v>S4.2</v>
          </cell>
          <cell r="D123" t="str">
            <v>Main</v>
          </cell>
          <cell r="E123">
            <v>0.5</v>
          </cell>
          <cell r="F123">
            <v>0.4</v>
          </cell>
          <cell r="G123">
            <v>0.3</v>
          </cell>
        </row>
        <row r="124">
          <cell r="B124" t="str">
            <v>S4.3</v>
          </cell>
          <cell r="D124" t="str">
            <v>Main</v>
          </cell>
          <cell r="E124">
            <v>0</v>
          </cell>
          <cell r="F124">
            <v>0</v>
          </cell>
          <cell r="G124">
            <v>0</v>
          </cell>
        </row>
        <row r="125">
          <cell r="E125">
            <v>111</v>
          </cell>
          <cell r="F125">
            <v>111</v>
          </cell>
          <cell r="G125">
            <v>111</v>
          </cell>
        </row>
      </sheetData>
      <sheetData sheetId="11" refreshError="1">
        <row r="11">
          <cell r="E11" t="str">
            <v>C</v>
          </cell>
        </row>
      </sheetData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集計時間"/>
      <sheetName val="集計種別"/>
      <sheetName val="集計金額"/>
      <sheetName val="器具data"/>
      <sheetName val="点灯時間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A</v>
          </cell>
          <cell r="B2" t="str">
            <v>外灯　　（既設）</v>
          </cell>
          <cell r="C2">
            <v>4</v>
          </cell>
          <cell r="D2">
            <v>0</v>
          </cell>
          <cell r="E2">
            <v>34</v>
          </cell>
          <cell r="F2" t="str">
            <v>FDL27　ﾎﾟｰﾙ灯</v>
          </cell>
          <cell r="G2">
            <v>34</v>
          </cell>
          <cell r="H2" t="str">
            <v>A</v>
          </cell>
        </row>
        <row r="3">
          <cell r="A3" t="str">
            <v>C</v>
          </cell>
          <cell r="B3" t="str">
            <v>ＬＥＤ屋外置形  LEDB-67302(K)</v>
          </cell>
          <cell r="C3">
            <v>4</v>
          </cell>
          <cell r="D3">
            <v>31000</v>
          </cell>
          <cell r="E3">
            <v>8.9</v>
          </cell>
          <cell r="F3" t="str">
            <v>FDL18　屋外灯</v>
          </cell>
          <cell r="G3">
            <v>22</v>
          </cell>
          <cell r="H3" t="str">
            <v>C</v>
          </cell>
        </row>
        <row r="4">
          <cell r="A4" t="str">
            <v>D1</v>
          </cell>
          <cell r="B4" t="str">
            <v>ＬＥＤブラケット  LEDB85906(W)</v>
          </cell>
          <cell r="C4">
            <v>22</v>
          </cell>
          <cell r="D4">
            <v>15700</v>
          </cell>
          <cell r="E4">
            <v>5.4</v>
          </cell>
          <cell r="F4" t="str">
            <v>IL40　ﾌﾞﾗｹｯﾄ</v>
          </cell>
          <cell r="G4">
            <v>40</v>
          </cell>
          <cell r="H4" t="str">
            <v>D1</v>
          </cell>
        </row>
        <row r="5">
          <cell r="A5" t="str">
            <v>D2</v>
          </cell>
          <cell r="B5" t="str">
            <v>ＬＥＤブラケット  LEDB88908(S)</v>
          </cell>
          <cell r="C5">
            <v>15</v>
          </cell>
          <cell r="D5">
            <v>12200</v>
          </cell>
          <cell r="E5">
            <v>5.6</v>
          </cell>
          <cell r="F5" t="str">
            <v>IL25　ﾌﾞﾗｹｯﾄ</v>
          </cell>
          <cell r="G5">
            <v>25</v>
          </cell>
          <cell r="H5" t="str">
            <v>D2</v>
          </cell>
        </row>
        <row r="6">
          <cell r="A6" t="str">
            <v>E</v>
          </cell>
          <cell r="B6" t="str">
            <v>ＬＥＤダウンライト  LEDD-16001M-LD9</v>
          </cell>
          <cell r="C6">
            <v>286</v>
          </cell>
          <cell r="D6">
            <v>15500</v>
          </cell>
          <cell r="E6">
            <v>9.8000000000000007</v>
          </cell>
          <cell r="F6" t="str">
            <v>FDL27　ﾀﾞｳﾝﾗｲﾄ</v>
          </cell>
          <cell r="G6">
            <v>34</v>
          </cell>
          <cell r="H6" t="str">
            <v>E</v>
          </cell>
        </row>
        <row r="7">
          <cell r="A7" t="str">
            <v>F75</v>
          </cell>
          <cell r="B7" t="str">
            <v>ＬＥＤダウンライト  IHD-2584M(W)</v>
          </cell>
          <cell r="C7">
            <v>10</v>
          </cell>
          <cell r="D7">
            <v>13900</v>
          </cell>
          <cell r="E7">
            <v>4.3</v>
          </cell>
          <cell r="F7" t="str">
            <v>JR75　ﾀﾞｳﾝﾗｲﾄ</v>
          </cell>
          <cell r="G7">
            <v>75</v>
          </cell>
          <cell r="H7" t="str">
            <v>F75</v>
          </cell>
        </row>
        <row r="8">
          <cell r="A8" t="str">
            <v>F50</v>
          </cell>
          <cell r="B8" t="str">
            <v>ＬＥＤダウンライト  IHD-2583M(W)</v>
          </cell>
          <cell r="C8">
            <v>19</v>
          </cell>
          <cell r="D8">
            <v>12550</v>
          </cell>
          <cell r="E8">
            <v>4.3</v>
          </cell>
          <cell r="F8" t="str">
            <v>JR50　ﾀﾞｳﾝﾗｲﾄ</v>
          </cell>
          <cell r="G8">
            <v>50</v>
          </cell>
          <cell r="H8" t="str">
            <v>F50</v>
          </cell>
        </row>
        <row r="9">
          <cell r="A9" t="str">
            <v>G</v>
          </cell>
          <cell r="B9" t="str">
            <v>ＬＥＤダウンライト  LEDD-16901M-LD9</v>
          </cell>
          <cell r="C9">
            <v>28</v>
          </cell>
          <cell r="D9">
            <v>23000</v>
          </cell>
          <cell r="E9">
            <v>9.8000000000000007</v>
          </cell>
          <cell r="F9" t="str">
            <v>FDL27　ﾀﾞｳﾝﾗｲﾄ軒下</v>
          </cell>
          <cell r="G9">
            <v>34</v>
          </cell>
          <cell r="H9" t="str">
            <v>G</v>
          </cell>
        </row>
        <row r="10">
          <cell r="A10" t="str">
            <v>H</v>
          </cell>
          <cell r="B10" t="str">
            <v>ＬＥＤブラケット  LEDB-12200(K)</v>
          </cell>
          <cell r="C10">
            <v>8</v>
          </cell>
          <cell r="D10">
            <v>55500</v>
          </cell>
          <cell r="E10">
            <v>33.200000000000003</v>
          </cell>
          <cell r="F10" t="str">
            <v>BRF100x2　ブラケット</v>
          </cell>
          <cell r="G10">
            <v>200</v>
          </cell>
          <cell r="H10" t="str">
            <v>H</v>
          </cell>
        </row>
        <row r="11">
          <cell r="A11" t="str">
            <v>I</v>
          </cell>
          <cell r="B11" t="str">
            <v>ＬＥＤ電球  LDA6L-G-E17/S</v>
          </cell>
          <cell r="C11">
            <v>1</v>
          </cell>
          <cell r="D11">
            <v>23000</v>
          </cell>
          <cell r="E11">
            <v>28</v>
          </cell>
          <cell r="F11" t="str">
            <v>IL100x5　シーリングライト</v>
          </cell>
          <cell r="G11">
            <v>500</v>
          </cell>
          <cell r="H11" t="str">
            <v>I</v>
          </cell>
        </row>
        <row r="12">
          <cell r="A12" t="str">
            <v>I443</v>
          </cell>
          <cell r="B12" t="str">
            <v>ＬＥＤ組込  LEDT-33242N-LDJ</v>
          </cell>
          <cell r="C12">
            <v>2</v>
          </cell>
          <cell r="D12">
            <v>297600</v>
          </cell>
          <cell r="E12">
            <v>324</v>
          </cell>
          <cell r="F12" t="str">
            <v>FLR40x4-3　埋込</v>
          </cell>
          <cell r="G12">
            <v>468</v>
          </cell>
          <cell r="H12" t="str">
            <v>I443</v>
          </cell>
        </row>
        <row r="13">
          <cell r="A13" t="str">
            <v>J553</v>
          </cell>
          <cell r="B13" t="str">
            <v>ベースライト埋込スクエア  LEDR-69404N-LDJ</v>
          </cell>
          <cell r="C13">
            <v>4</v>
          </cell>
          <cell r="D13">
            <v>85000</v>
          </cell>
          <cell r="E13">
            <v>94</v>
          </cell>
          <cell r="F13" t="str">
            <v>FPL55x3　埋込ﾙｰﾊﾞｰ</v>
          </cell>
          <cell r="G13">
            <v>550</v>
          </cell>
          <cell r="H13" t="str">
            <v>J553</v>
          </cell>
        </row>
        <row r="14">
          <cell r="A14" t="str">
            <v>J364</v>
          </cell>
          <cell r="B14" t="str">
            <v>ベースライト埋込スクエア  LEDR-46416N-LDJ</v>
          </cell>
          <cell r="C14">
            <v>68</v>
          </cell>
          <cell r="D14">
            <v>54000</v>
          </cell>
          <cell r="E14">
            <v>69</v>
          </cell>
          <cell r="F14" t="str">
            <v>FPL36x4　埋込ﾙｰﾊﾞｰ</v>
          </cell>
          <cell r="G14">
            <v>140</v>
          </cell>
          <cell r="H14" t="str">
            <v>J364</v>
          </cell>
        </row>
        <row r="15">
          <cell r="A15" t="str">
            <v>J363</v>
          </cell>
          <cell r="B15" t="str">
            <v>ベースライト埋込スクエア  LEDR-46416N-LDJ</v>
          </cell>
          <cell r="C15">
            <v>40</v>
          </cell>
          <cell r="D15">
            <v>54000</v>
          </cell>
          <cell r="E15">
            <v>69</v>
          </cell>
          <cell r="F15" t="str">
            <v>FPL36x3　埋込ﾙｰﾊﾞｰ</v>
          </cell>
          <cell r="G15">
            <v>108</v>
          </cell>
          <cell r="H15" t="str">
            <v>J363</v>
          </cell>
        </row>
        <row r="16">
          <cell r="A16" t="str">
            <v>K</v>
          </cell>
          <cell r="B16" t="str">
            <v>ＬＥＤシーリングライト  LEDH80126PW-LD</v>
          </cell>
          <cell r="C16">
            <v>10</v>
          </cell>
          <cell r="D16">
            <v>19500</v>
          </cell>
          <cell r="E16">
            <v>37</v>
          </cell>
          <cell r="F16" t="str">
            <v>FL20x3　ｼｰﾘﾝｸﾞﾗｲﾄ</v>
          </cell>
          <cell r="G16">
            <v>63</v>
          </cell>
          <cell r="H16" t="str">
            <v>K</v>
          </cell>
        </row>
        <row r="17">
          <cell r="A17" t="str">
            <v>K24</v>
          </cell>
          <cell r="B17" t="str">
            <v>ＬＤＬ２０ｘ４埋込アクリ  ＬＤＬ２０ｘ４埋込アクリ</v>
          </cell>
          <cell r="C17">
            <v>4</v>
          </cell>
          <cell r="D17">
            <v>154000</v>
          </cell>
          <cell r="E17">
            <v>68</v>
          </cell>
          <cell r="F17" t="str">
            <v>FL20x4　埋込ｱｸﾘ</v>
          </cell>
          <cell r="G17">
            <v>84</v>
          </cell>
          <cell r="H17" t="str">
            <v>K24</v>
          </cell>
        </row>
        <row r="18">
          <cell r="A18" t="str">
            <v>L42</v>
          </cell>
          <cell r="B18" t="str">
            <v>ベースライト  LEDR-46521NK-LS9</v>
          </cell>
          <cell r="C18">
            <v>92</v>
          </cell>
          <cell r="D18">
            <v>29800</v>
          </cell>
          <cell r="E18">
            <v>44</v>
          </cell>
          <cell r="F18" t="str">
            <v>FLR40x2　埋込開放</v>
          </cell>
          <cell r="G18">
            <v>73</v>
          </cell>
          <cell r="H18" t="str">
            <v>L42</v>
          </cell>
        </row>
        <row r="19">
          <cell r="A19" t="str">
            <v>L'42-3</v>
          </cell>
          <cell r="B19" t="str">
            <v>ＬＥＤ埋込開放　３連  LEDR-46521NK-LS9</v>
          </cell>
          <cell r="C19">
            <v>16</v>
          </cell>
          <cell r="D19">
            <v>92000</v>
          </cell>
          <cell r="E19">
            <v>132</v>
          </cell>
          <cell r="F19" t="str">
            <v>FLR40x2-3　埋込開放</v>
          </cell>
          <cell r="G19">
            <v>219</v>
          </cell>
          <cell r="H19" t="str">
            <v>L'42-3</v>
          </cell>
        </row>
        <row r="20">
          <cell r="A20" t="str">
            <v>L'42-5</v>
          </cell>
          <cell r="B20" t="str">
            <v>ＬＥＤ埋込開放　５連  LEDR-46521NK-LS9</v>
          </cell>
          <cell r="C20">
            <v>4</v>
          </cell>
          <cell r="D20">
            <v>154200</v>
          </cell>
          <cell r="E20">
            <v>220</v>
          </cell>
          <cell r="F20" t="str">
            <v>FLR40x2-5　埋込開放</v>
          </cell>
          <cell r="G20">
            <v>365</v>
          </cell>
          <cell r="H20" t="str">
            <v>L'42-5</v>
          </cell>
        </row>
        <row r="21">
          <cell r="A21" t="str">
            <v>L22</v>
          </cell>
          <cell r="B21" t="str">
            <v>ＡＱ埋込２０形Ｗ３００調光  LEDR-26161NK-LD9</v>
          </cell>
          <cell r="C21">
            <v>8</v>
          </cell>
          <cell r="D21">
            <v>23500</v>
          </cell>
          <cell r="E21">
            <v>15.1</v>
          </cell>
          <cell r="F21" t="str">
            <v>FL20x2　埋込開放</v>
          </cell>
          <cell r="G21">
            <v>42</v>
          </cell>
          <cell r="H21" t="str">
            <v>L22</v>
          </cell>
        </row>
        <row r="22">
          <cell r="A22" t="str">
            <v>L21</v>
          </cell>
          <cell r="B22" t="str">
            <v>ＡＱ埋込２０形Ｗ２２０調光  LEDR-25081NK-LD9</v>
          </cell>
          <cell r="C22">
            <v>1</v>
          </cell>
          <cell r="D22">
            <v>20700</v>
          </cell>
          <cell r="E22">
            <v>8.9</v>
          </cell>
          <cell r="F22" t="str">
            <v>FL20x1　埋込開放</v>
          </cell>
          <cell r="G22">
            <v>21</v>
          </cell>
          <cell r="H22" t="str">
            <v>L21</v>
          </cell>
        </row>
        <row r="23">
          <cell r="A23" t="str">
            <v>M42</v>
          </cell>
          <cell r="B23" t="str">
            <v>ベースライト  LEDT-42521NK-LS9</v>
          </cell>
          <cell r="C23">
            <v>27</v>
          </cell>
          <cell r="D23">
            <v>24000</v>
          </cell>
          <cell r="E23">
            <v>44</v>
          </cell>
          <cell r="F23" t="str">
            <v>FLR40x2　逆富士</v>
          </cell>
          <cell r="G23">
            <v>73</v>
          </cell>
          <cell r="H23" t="str">
            <v>M42</v>
          </cell>
        </row>
        <row r="24">
          <cell r="A24" t="str">
            <v>M42d</v>
          </cell>
          <cell r="B24" t="str">
            <v>ベースライト＋非常灯  LEDT-42521NK-LS9</v>
          </cell>
          <cell r="C24">
            <v>4</v>
          </cell>
          <cell r="D24">
            <v>58300</v>
          </cell>
          <cell r="E24">
            <v>44</v>
          </cell>
          <cell r="F24" t="str">
            <v>FLR40x2　逆富士　電池内臓</v>
          </cell>
          <cell r="G24">
            <v>73</v>
          </cell>
          <cell r="H24" t="str">
            <v>M42d</v>
          </cell>
        </row>
        <row r="25">
          <cell r="A25" t="str">
            <v>M41</v>
          </cell>
          <cell r="B25" t="str">
            <v>ベースライト  LEDT-41261NK-LS9</v>
          </cell>
          <cell r="C25">
            <v>32</v>
          </cell>
          <cell r="D25">
            <v>18000</v>
          </cell>
          <cell r="E25">
            <v>24</v>
          </cell>
          <cell r="F25" t="str">
            <v>FLR40x1　逆富士</v>
          </cell>
          <cell r="G25">
            <v>38</v>
          </cell>
          <cell r="H25" t="str">
            <v>M41</v>
          </cell>
        </row>
        <row r="26">
          <cell r="A26" t="str">
            <v>M41d</v>
          </cell>
          <cell r="B26" t="str">
            <v>ＬＥＤベースライト＋非常灯  LEDT-41261NK-LS9</v>
          </cell>
          <cell r="C26">
            <v>4</v>
          </cell>
          <cell r="D26">
            <v>52300</v>
          </cell>
          <cell r="E26">
            <v>24</v>
          </cell>
          <cell r="F26" t="str">
            <v>FLR40x2　逆富士　電池内臓</v>
          </cell>
          <cell r="G26">
            <v>38</v>
          </cell>
          <cell r="H26" t="str">
            <v>M41d</v>
          </cell>
        </row>
        <row r="27">
          <cell r="A27" t="str">
            <v>M41d'</v>
          </cell>
          <cell r="B27" t="str">
            <v>ＬＥＤ階段灯  LEDTS-41830-LDJ</v>
          </cell>
          <cell r="C27">
            <v>4</v>
          </cell>
          <cell r="D27">
            <v>117180</v>
          </cell>
          <cell r="E27">
            <v>33</v>
          </cell>
          <cell r="F27" t="str">
            <v>FLR40x1　階段灯</v>
          </cell>
          <cell r="G27">
            <v>38</v>
          </cell>
          <cell r="H27" t="str">
            <v>M41d'</v>
          </cell>
        </row>
        <row r="28">
          <cell r="A28" t="str">
            <v>M21</v>
          </cell>
          <cell r="B28" t="str">
            <v>ベースライト  LEDT-21081NK-LD9</v>
          </cell>
          <cell r="C28">
            <v>10</v>
          </cell>
          <cell r="D28">
            <v>15500</v>
          </cell>
          <cell r="E28">
            <v>8.9</v>
          </cell>
          <cell r="F28" t="str">
            <v>FL20x1　逆富士</v>
          </cell>
          <cell r="G28">
            <v>21</v>
          </cell>
          <cell r="H28" t="str">
            <v>M21</v>
          </cell>
        </row>
        <row r="29">
          <cell r="A29" t="str">
            <v>O42S</v>
          </cell>
          <cell r="B29" t="str">
            <v>ＬＤＬ４０ｘ２逆富士防水ＳＵＳ  LET-42384-LS9</v>
          </cell>
          <cell r="C29">
            <v>13</v>
          </cell>
          <cell r="D29">
            <v>79000</v>
          </cell>
          <cell r="E29">
            <v>48.5</v>
          </cell>
          <cell r="F29" t="str">
            <v>FLR40x2　逆富士　防水</v>
          </cell>
          <cell r="G29">
            <v>73</v>
          </cell>
          <cell r="H29" t="str">
            <v>O42S</v>
          </cell>
        </row>
        <row r="30">
          <cell r="A30" t="str">
            <v>O42Sd</v>
          </cell>
          <cell r="B30" t="str">
            <v>ＬＤＬ４０ｘ２逆富士防水ＳＵＳ　バッテリー内臓  LET-42384-LS9</v>
          </cell>
          <cell r="C30" t="str">
            <v/>
          </cell>
          <cell r="D30">
            <v>133800</v>
          </cell>
          <cell r="E30">
            <v>48.5</v>
          </cell>
          <cell r="F30" t="str">
            <v>FLR40x2　逆富士　防水　電池内臓</v>
          </cell>
          <cell r="G30">
            <v>73</v>
          </cell>
          <cell r="H30" t="str">
            <v>O42Sd</v>
          </cell>
        </row>
        <row r="31">
          <cell r="A31" t="str">
            <v>O41S</v>
          </cell>
          <cell r="B31" t="str">
            <v>ＬＤＬ４０ｘ１逆富士防水ＳＵＳ  LET-41384-LS9</v>
          </cell>
          <cell r="C31">
            <v>1</v>
          </cell>
          <cell r="D31">
            <v>58000</v>
          </cell>
          <cell r="E31">
            <v>26</v>
          </cell>
          <cell r="F31" t="str">
            <v>FLR40x2　逆富士　防水</v>
          </cell>
          <cell r="G31">
            <v>38</v>
          </cell>
          <cell r="H31" t="str">
            <v>O41S</v>
          </cell>
        </row>
        <row r="32">
          <cell r="A32" t="str">
            <v>P15</v>
          </cell>
          <cell r="B32" t="str">
            <v>ＦＬ６×１吊下器具殺菌灯防湿形  GRW-06101-SL16</v>
          </cell>
          <cell r="C32">
            <v>5</v>
          </cell>
          <cell r="D32">
            <v>23860</v>
          </cell>
          <cell r="E32">
            <v>8.5</v>
          </cell>
          <cell r="F32" t="str">
            <v>GL15x1　殺菌灯</v>
          </cell>
          <cell r="G32">
            <v>18</v>
          </cell>
          <cell r="H32" t="str">
            <v>P15</v>
          </cell>
        </row>
        <row r="33">
          <cell r="A33" t="str">
            <v>Q20</v>
          </cell>
          <cell r="B33" t="str">
            <v>ＬＥＤ流し元灯  LEDB87002-LS</v>
          </cell>
          <cell r="C33">
            <v>3</v>
          </cell>
          <cell r="D33">
            <v>25800</v>
          </cell>
          <cell r="E33">
            <v>8.3000000000000007</v>
          </cell>
          <cell r="F33" t="str">
            <v>FL20x1　流し元灯</v>
          </cell>
          <cell r="G33">
            <v>21</v>
          </cell>
          <cell r="H33" t="str">
            <v>Q20</v>
          </cell>
        </row>
        <row r="34">
          <cell r="A34" t="str">
            <v>R21</v>
          </cell>
          <cell r="B34" t="str">
            <v>ＬＥＤブラケット  LEDB87006-LS</v>
          </cell>
          <cell r="C34">
            <v>41</v>
          </cell>
          <cell r="D34">
            <v>29800</v>
          </cell>
          <cell r="E34">
            <v>8.5</v>
          </cell>
          <cell r="F34" t="str">
            <v>FL20x1　ﾐﾗｰ灯</v>
          </cell>
          <cell r="G34">
            <v>21</v>
          </cell>
          <cell r="H34" t="str">
            <v>R21</v>
          </cell>
        </row>
        <row r="35">
          <cell r="A35" t="str">
            <v>S40</v>
          </cell>
          <cell r="B35" t="str">
            <v>ベースライト  LEDT-43261NK-LS9</v>
          </cell>
          <cell r="C35">
            <v>106</v>
          </cell>
          <cell r="D35">
            <v>18000</v>
          </cell>
          <cell r="E35">
            <v>24</v>
          </cell>
          <cell r="F35" t="str">
            <v>FLR40x1　ﾄﾗﾌ</v>
          </cell>
          <cell r="G35">
            <v>38</v>
          </cell>
          <cell r="H35" t="str">
            <v>S40</v>
          </cell>
        </row>
        <row r="36">
          <cell r="A36" t="str">
            <v>T</v>
          </cell>
          <cell r="B36" t="str">
            <v>ＬＥＤブラケット  LEDB-67309(K)</v>
          </cell>
          <cell r="C36">
            <v>31</v>
          </cell>
          <cell r="D36">
            <v>37900</v>
          </cell>
          <cell r="E36">
            <v>6.9</v>
          </cell>
          <cell r="F36" t="str">
            <v>IL60　ﾌﾞﾗｹｯﾄ</v>
          </cell>
          <cell r="G36">
            <v>60</v>
          </cell>
          <cell r="H36" t="str">
            <v>T</v>
          </cell>
        </row>
        <row r="37">
          <cell r="A37" t="str">
            <v>V5</v>
          </cell>
          <cell r="B37" t="str">
            <v>ＬＥＤ電球  LDT1L-H-E12</v>
          </cell>
          <cell r="C37">
            <v>4</v>
          </cell>
          <cell r="D37">
            <v>1000</v>
          </cell>
          <cell r="E37">
            <v>0.5</v>
          </cell>
          <cell r="F37" t="str">
            <v>IL5　足元灯</v>
          </cell>
          <cell r="G37">
            <v>5</v>
          </cell>
          <cell r="H37" t="str">
            <v>V5</v>
          </cell>
        </row>
        <row r="38">
          <cell r="A38" t="str">
            <v>W13</v>
          </cell>
          <cell r="B38" t="str">
            <v>ＬＥＤベット灯  LEDA-04004</v>
          </cell>
          <cell r="C38">
            <v>40</v>
          </cell>
          <cell r="D38">
            <v>32300</v>
          </cell>
          <cell r="E38">
            <v>5.4</v>
          </cell>
          <cell r="F38" t="str">
            <v>FPL13　ベットﾗｲﾄ</v>
          </cell>
          <cell r="G38">
            <v>18</v>
          </cell>
          <cell r="H38" t="str">
            <v>W13</v>
          </cell>
        </row>
        <row r="39">
          <cell r="A39" t="str">
            <v>W'13</v>
          </cell>
          <cell r="B39" t="str">
            <v>ベットライト　　（既設）</v>
          </cell>
          <cell r="C39">
            <v>40</v>
          </cell>
          <cell r="D39">
            <v>0</v>
          </cell>
          <cell r="E39">
            <v>21</v>
          </cell>
          <cell r="F39" t="str">
            <v>FL20x1　ベットﾗｲﾄ</v>
          </cell>
          <cell r="G39">
            <v>21</v>
          </cell>
          <cell r="H39" t="str">
            <v>W'13</v>
          </cell>
        </row>
        <row r="40">
          <cell r="A40" t="str">
            <v>X5</v>
          </cell>
          <cell r="B40" t="str">
            <v>ＬＥＤ電球  LDA5L-G-E17/S</v>
          </cell>
          <cell r="C40">
            <v>25</v>
          </cell>
          <cell r="D40">
            <v>4600</v>
          </cell>
          <cell r="E40">
            <v>5.2</v>
          </cell>
          <cell r="F40" t="str">
            <v>IL5　ﾀﾞｳﾝﾗｲﾄ</v>
          </cell>
          <cell r="G40">
            <v>5</v>
          </cell>
          <cell r="H40" t="str">
            <v>X5</v>
          </cell>
        </row>
        <row r="41">
          <cell r="A41" t="str">
            <v>Y40</v>
          </cell>
          <cell r="B41" t="str">
            <v>ＬＥＤシーリングライト  LEDB88907</v>
          </cell>
          <cell r="C41">
            <v>3</v>
          </cell>
          <cell r="D41">
            <v>8900</v>
          </cell>
          <cell r="E41">
            <v>5.6</v>
          </cell>
          <cell r="F41" t="str">
            <v>IL40　直付</v>
          </cell>
          <cell r="G41">
            <v>40</v>
          </cell>
          <cell r="H41" t="str">
            <v>Y40</v>
          </cell>
        </row>
        <row r="42">
          <cell r="A42" t="str">
            <v>Z60</v>
          </cell>
          <cell r="B42" t="str">
            <v>ＬＥＤシーリングライト  LEDG85902(W)N</v>
          </cell>
          <cell r="C42">
            <v>20</v>
          </cell>
          <cell r="D42">
            <v>12800</v>
          </cell>
          <cell r="E42">
            <v>8.9</v>
          </cell>
          <cell r="F42" t="str">
            <v>IL60　ﾌﾞﾗｹｯﾄ</v>
          </cell>
          <cell r="G42">
            <v>60</v>
          </cell>
          <cell r="H42" t="str">
            <v>Z60</v>
          </cell>
        </row>
        <row r="43">
          <cell r="A43" t="str">
            <v>Z30</v>
          </cell>
          <cell r="B43" t="str">
            <v>ＬＥＤシーリングライト  LEDG85903</v>
          </cell>
          <cell r="C43">
            <v>28</v>
          </cell>
          <cell r="D43">
            <v>19800</v>
          </cell>
          <cell r="E43">
            <v>21.3</v>
          </cell>
          <cell r="F43" t="str">
            <v>FCL30　直付</v>
          </cell>
          <cell r="G43">
            <v>34</v>
          </cell>
          <cell r="H43" t="str">
            <v>Z30</v>
          </cell>
        </row>
        <row r="44">
          <cell r="A44" t="str">
            <v>(a</v>
          </cell>
          <cell r="B44" t="str">
            <v>ＬＥＤシーリングライト  LEDB88907</v>
          </cell>
          <cell r="C44">
            <v>2</v>
          </cell>
          <cell r="D44">
            <v>8900</v>
          </cell>
          <cell r="E44">
            <v>5.6</v>
          </cell>
          <cell r="F44" t="str">
            <v>IL40　直付</v>
          </cell>
          <cell r="G44">
            <v>40</v>
          </cell>
          <cell r="H44" t="str">
            <v>a</v>
          </cell>
        </row>
        <row r="45">
          <cell r="A45" t="str">
            <v>b</v>
          </cell>
          <cell r="B45" t="str">
            <v>ＦＰＬ２７ｘ２埋込アクリ　　(既設）</v>
          </cell>
          <cell r="C45">
            <v>16</v>
          </cell>
          <cell r="D45">
            <v>0</v>
          </cell>
          <cell r="E45">
            <v>68</v>
          </cell>
          <cell r="F45" t="str">
            <v>FPL27x2埋込ｱｸﾘ</v>
          </cell>
          <cell r="G45">
            <v>68</v>
          </cell>
          <cell r="H45" t="str">
            <v>b</v>
          </cell>
        </row>
        <row r="46">
          <cell r="A46" t="str">
            <v>d42</v>
          </cell>
          <cell r="B46" t="str">
            <v>ベースライト  LEDT-43521NK-LS9</v>
          </cell>
          <cell r="C46">
            <v>3</v>
          </cell>
          <cell r="D46">
            <v>23800</v>
          </cell>
          <cell r="E46">
            <v>44</v>
          </cell>
          <cell r="F46" t="str">
            <v>FLR40x2　直付</v>
          </cell>
          <cell r="G46">
            <v>44</v>
          </cell>
          <cell r="H46" t="str">
            <v>d42</v>
          </cell>
        </row>
        <row r="47">
          <cell r="A47" t="str">
            <v>e321</v>
          </cell>
          <cell r="B47" t="str">
            <v>ベースライト  LEDT-43351NK-LS9</v>
          </cell>
          <cell r="C47">
            <v>184</v>
          </cell>
          <cell r="D47">
            <v>18500</v>
          </cell>
          <cell r="E47">
            <v>30</v>
          </cell>
          <cell r="F47" t="str">
            <v>FHF32x1　ﾄﾗﾌ</v>
          </cell>
          <cell r="G47">
            <v>48</v>
          </cell>
          <cell r="H47" t="str">
            <v>e321</v>
          </cell>
        </row>
        <row r="48">
          <cell r="A48" t="str">
            <v>f70</v>
          </cell>
          <cell r="B48" t="str">
            <v>ＭＴ７０地中埋込灯　　(既設）</v>
          </cell>
          <cell r="C48">
            <v>4</v>
          </cell>
          <cell r="D48">
            <v>0</v>
          </cell>
          <cell r="E48">
            <v>95</v>
          </cell>
          <cell r="F48" t="str">
            <v>MT70地中埋込灯</v>
          </cell>
          <cell r="G48">
            <v>95</v>
          </cell>
          <cell r="H48" t="str">
            <v>f70</v>
          </cell>
        </row>
        <row r="49">
          <cell r="A49" t="str">
            <v>g42</v>
          </cell>
          <cell r="B49" t="str">
            <v>ＬＤＬ４０ｘ２直付  LET-42636-LS9</v>
          </cell>
          <cell r="C49">
            <v>4</v>
          </cell>
          <cell r="D49">
            <v>33500</v>
          </cell>
          <cell r="E49">
            <v>48.5</v>
          </cell>
          <cell r="F49" t="str">
            <v>FLR40x2　吊下</v>
          </cell>
          <cell r="G49">
            <v>78</v>
          </cell>
          <cell r="H49" t="str">
            <v>g42</v>
          </cell>
        </row>
        <row r="50">
          <cell r="A50" t="str">
            <v>h100</v>
          </cell>
          <cell r="B50" t="str">
            <v>ＬＥＤ電球　ビームランプ形１００Ｗ形  LDR12L-W</v>
          </cell>
          <cell r="C50">
            <v>10</v>
          </cell>
          <cell r="D50">
            <v>14000</v>
          </cell>
          <cell r="E50">
            <v>12.4</v>
          </cell>
          <cell r="F50" t="str">
            <v>BRF100　ｽﾎﾟｯﾄ</v>
          </cell>
          <cell r="G50">
            <v>100</v>
          </cell>
          <cell r="H50" t="str">
            <v>h100</v>
          </cell>
        </row>
        <row r="51">
          <cell r="A51" t="str">
            <v>m</v>
          </cell>
          <cell r="B51" t="str">
            <v>ＬＥＤ流し元灯  LEDB87005-LS</v>
          </cell>
          <cell r="C51">
            <v>1</v>
          </cell>
          <cell r="D51">
            <v>25800</v>
          </cell>
          <cell r="E51">
            <v>8.5</v>
          </cell>
          <cell r="F51" t="str">
            <v>FL20x1　ﾌﾞﾗｹｯﾄ</v>
          </cell>
          <cell r="G51">
            <v>21</v>
          </cell>
          <cell r="H51" t="str">
            <v>m</v>
          </cell>
        </row>
        <row r="52">
          <cell r="A52" t="str">
            <v>I42</v>
          </cell>
          <cell r="B52" t="str">
            <v>ＬＥＤ笠付吊下げ  LEDT-44521NK-LS9</v>
          </cell>
          <cell r="C52">
            <v>4</v>
          </cell>
          <cell r="D52">
            <v>30380</v>
          </cell>
          <cell r="E52">
            <v>24</v>
          </cell>
          <cell r="F52" t="str">
            <v>FLR40x2　反射笠吊下</v>
          </cell>
          <cell r="G52">
            <v>78</v>
          </cell>
          <cell r="H52" t="str">
            <v>I42</v>
          </cell>
        </row>
        <row r="53">
          <cell r="A53" t="str">
            <v>ｱ13</v>
          </cell>
          <cell r="B53" t="str">
            <v>ＪＢ１３×１埋込非常灯電池内蔵  IEM-13221N</v>
          </cell>
          <cell r="C53">
            <v>118</v>
          </cell>
          <cell r="D53">
            <v>36300</v>
          </cell>
          <cell r="E53">
            <v>2.2999999999999998</v>
          </cell>
          <cell r="F53" t="str">
            <v>JB13×1埋込非常灯電池内蔵</v>
          </cell>
          <cell r="G53">
            <v>2.2999999999999998</v>
          </cell>
          <cell r="H53" t="str">
            <v>ｱ13</v>
          </cell>
        </row>
        <row r="54">
          <cell r="A54" t="str">
            <v>ｳ21</v>
          </cell>
          <cell r="B54" t="str">
            <v>ＬＥＤ階段灯  LEDTS-21830-LJ1</v>
          </cell>
          <cell r="C54">
            <v>12</v>
          </cell>
          <cell r="D54">
            <v>106600</v>
          </cell>
          <cell r="E54">
            <v>21</v>
          </cell>
          <cell r="F54" t="str">
            <v>FL20x1　階段灯電池内臓</v>
          </cell>
          <cell r="G54">
            <v>25</v>
          </cell>
          <cell r="H54" t="str">
            <v>ｳ21</v>
          </cell>
        </row>
        <row r="55">
          <cell r="A55" t="str">
            <v>あ４１</v>
          </cell>
          <cell r="B55" t="str">
            <v>Ｂ級ＢＨ形誘導灯  FBK-42601N-LS17</v>
          </cell>
          <cell r="C55">
            <v>14</v>
          </cell>
          <cell r="D55">
            <v>86600</v>
          </cell>
          <cell r="E55">
            <v>3.5</v>
          </cell>
          <cell r="F55" t="str">
            <v>FL40x1　誘導灯</v>
          </cell>
          <cell r="G55">
            <v>50</v>
          </cell>
          <cell r="H55" t="str">
            <v>あ４１</v>
          </cell>
        </row>
        <row r="56">
          <cell r="A56" t="str">
            <v>あ４１Ｗ</v>
          </cell>
          <cell r="B56" t="str">
            <v>Ｂ級ＢＨ形誘導灯防水  FBK-42653N-LS17</v>
          </cell>
          <cell r="C56">
            <v>1</v>
          </cell>
          <cell r="D56">
            <v>92400</v>
          </cell>
          <cell r="E56">
            <v>3.5</v>
          </cell>
          <cell r="F56" t="str">
            <v>FL40x1　誘導灯　防水</v>
          </cell>
          <cell r="G56">
            <v>50</v>
          </cell>
          <cell r="H56" t="str">
            <v>あ４１Ｗ</v>
          </cell>
        </row>
        <row r="57">
          <cell r="A57" t="str">
            <v>い２１</v>
          </cell>
          <cell r="B57" t="str">
            <v>Ｂ級ＢＬ形誘導灯  FBK-20601N-LS17</v>
          </cell>
          <cell r="C57">
            <v>8</v>
          </cell>
          <cell r="D57">
            <v>53100</v>
          </cell>
          <cell r="E57">
            <v>2.7</v>
          </cell>
          <cell r="F57" t="str">
            <v>FL20x1　誘導灯</v>
          </cell>
          <cell r="G57">
            <v>24</v>
          </cell>
          <cell r="H57" t="str">
            <v>い２１</v>
          </cell>
        </row>
        <row r="58">
          <cell r="A58" t="str">
            <v>う２１</v>
          </cell>
          <cell r="B58" t="str">
            <v>Ｂ級ＢＬ形通路誘導灯　両面  FBK-20602N-LS17</v>
          </cell>
          <cell r="C58">
            <v>23</v>
          </cell>
          <cell r="D58">
            <v>57900</v>
          </cell>
          <cell r="E58">
            <v>4</v>
          </cell>
          <cell r="F58" t="str">
            <v>FL20x1　誘導灯　両面</v>
          </cell>
          <cell r="G58">
            <v>24</v>
          </cell>
          <cell r="H58" t="str">
            <v>う２１</v>
          </cell>
        </row>
        <row r="59">
          <cell r="A59" t="str">
            <v>え１１Ｗ</v>
          </cell>
          <cell r="B59" t="str">
            <v>Ｃ級誘導灯  FBK-10653N-LS17</v>
          </cell>
          <cell r="C59">
            <v>1</v>
          </cell>
          <cell r="D59">
            <v>50500</v>
          </cell>
          <cell r="E59">
            <v>1.5</v>
          </cell>
          <cell r="F59" t="str">
            <v>FL10x1　誘導灯</v>
          </cell>
          <cell r="G59">
            <v>16</v>
          </cell>
          <cell r="H59" t="str">
            <v>え１１Ｗ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9CF7F-8479-42F9-9BF9-E03B5CD378E2}">
  <sheetPr>
    <pageSetUpPr fitToPage="1"/>
  </sheetPr>
  <dimension ref="B1:AD111"/>
  <sheetViews>
    <sheetView tabSelected="1" zoomScale="55" zoomScaleNormal="55" workbookViewId="0">
      <selection activeCell="AC26" sqref="AC26"/>
    </sheetView>
  </sheetViews>
  <sheetFormatPr defaultRowHeight="18.75" x14ac:dyDescent="0.4"/>
  <cols>
    <col min="1" max="1" width="4.125" customWidth="1"/>
    <col min="2" max="2" width="8.375" style="2" bestFit="1" customWidth="1"/>
    <col min="3" max="3" width="8.875" style="13" bestFit="1" customWidth="1"/>
    <col min="4" max="4" width="7.5" bestFit="1" customWidth="1"/>
    <col min="5" max="6" width="8.5" customWidth="1"/>
    <col min="7" max="7" width="20" customWidth="1"/>
    <col min="8" max="13" width="7" customWidth="1"/>
    <col min="14" max="15" width="6.875" customWidth="1"/>
    <col min="16" max="17" width="10.625" customWidth="1"/>
    <col min="18" max="18" width="20" bestFit="1" customWidth="1"/>
    <col min="19" max="24" width="6.875" customWidth="1"/>
    <col min="25" max="26" width="10.625" customWidth="1"/>
    <col min="29" max="30" width="10.375" customWidth="1"/>
    <col min="31" max="31" width="20.125" bestFit="1" customWidth="1"/>
  </cols>
  <sheetData>
    <row r="1" spans="2:30" ht="6.75" customHeight="1" x14ac:dyDescent="0.4"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30" ht="21" x14ac:dyDescent="0.4">
      <c r="B2" s="43" t="s">
        <v>79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2:30" ht="6.75" customHeight="1" x14ac:dyDescent="0.4"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30" ht="18.75" customHeight="1" x14ac:dyDescent="0.4">
      <c r="B4" s="44" t="s">
        <v>5</v>
      </c>
      <c r="C4" s="44" t="s">
        <v>6</v>
      </c>
      <c r="D4" s="45" t="s">
        <v>0</v>
      </c>
      <c r="E4" s="44" t="s">
        <v>7</v>
      </c>
      <c r="F4" s="44"/>
      <c r="G4" s="48" t="s">
        <v>8</v>
      </c>
      <c r="H4" s="48"/>
      <c r="I4" s="48"/>
      <c r="J4" s="48"/>
      <c r="K4" s="48"/>
      <c r="L4" s="48"/>
      <c r="M4" s="48"/>
      <c r="N4" s="48"/>
      <c r="O4" s="48"/>
      <c r="P4" s="48"/>
      <c r="Q4" s="49"/>
      <c r="R4" s="50" t="s">
        <v>9</v>
      </c>
      <c r="S4" s="50"/>
      <c r="T4" s="50"/>
      <c r="U4" s="50"/>
      <c r="V4" s="50"/>
      <c r="W4" s="50"/>
      <c r="X4" s="50"/>
      <c r="Y4" s="50"/>
      <c r="Z4" s="51"/>
    </row>
    <row r="5" spans="2:30" ht="51.75" customHeight="1" x14ac:dyDescent="0.4">
      <c r="B5" s="44"/>
      <c r="C5" s="44"/>
      <c r="D5" s="46"/>
      <c r="E5" s="44"/>
      <c r="F5" s="44"/>
      <c r="G5" s="16" t="s">
        <v>1</v>
      </c>
      <c r="H5" s="52" t="s">
        <v>10</v>
      </c>
      <c r="I5" s="53"/>
      <c r="J5" s="52" t="s">
        <v>11</v>
      </c>
      <c r="K5" s="52"/>
      <c r="L5" s="53" t="s">
        <v>12</v>
      </c>
      <c r="M5" s="53"/>
      <c r="N5" s="53" t="s">
        <v>13</v>
      </c>
      <c r="O5" s="53"/>
      <c r="P5" s="52" t="s">
        <v>14</v>
      </c>
      <c r="Q5" s="53"/>
      <c r="R5" s="18" t="s">
        <v>1</v>
      </c>
      <c r="S5" s="41" t="s">
        <v>10</v>
      </c>
      <c r="T5" s="42"/>
      <c r="U5" s="41" t="s">
        <v>11</v>
      </c>
      <c r="V5" s="41"/>
      <c r="W5" s="42" t="s">
        <v>12</v>
      </c>
      <c r="X5" s="42"/>
      <c r="Y5" s="41" t="s">
        <v>14</v>
      </c>
      <c r="Z5" s="42"/>
    </row>
    <row r="6" spans="2:30" x14ac:dyDescent="0.4">
      <c r="B6" s="44"/>
      <c r="C6" s="44"/>
      <c r="D6" s="47"/>
      <c r="E6" s="4" t="s">
        <v>15</v>
      </c>
      <c r="F6" s="4" t="s">
        <v>16</v>
      </c>
      <c r="G6" s="20"/>
      <c r="H6" s="21" t="s">
        <v>15</v>
      </c>
      <c r="I6" s="21" t="s">
        <v>16</v>
      </c>
      <c r="J6" s="21" t="s">
        <v>15</v>
      </c>
      <c r="K6" s="21" t="s">
        <v>16</v>
      </c>
      <c r="L6" s="21" t="s">
        <v>15</v>
      </c>
      <c r="M6" s="21" t="s">
        <v>16</v>
      </c>
      <c r="N6" s="21" t="s">
        <v>15</v>
      </c>
      <c r="O6" s="21" t="s">
        <v>16</v>
      </c>
      <c r="P6" s="21" t="s">
        <v>15</v>
      </c>
      <c r="Q6" s="21" t="s">
        <v>16</v>
      </c>
      <c r="R6" s="22"/>
      <c r="S6" s="22" t="s">
        <v>15</v>
      </c>
      <c r="T6" s="22" t="s">
        <v>16</v>
      </c>
      <c r="U6" s="22" t="s">
        <v>15</v>
      </c>
      <c r="V6" s="22" t="s">
        <v>16</v>
      </c>
      <c r="W6" s="22" t="s">
        <v>15</v>
      </c>
      <c r="X6" s="22" t="s">
        <v>16</v>
      </c>
      <c r="Y6" s="22" t="s">
        <v>15</v>
      </c>
      <c r="Z6" s="22" t="s">
        <v>16</v>
      </c>
      <c r="AC6" s="59"/>
      <c r="AD6" s="59"/>
    </row>
    <row r="7" spans="2:30" ht="31.5" x14ac:dyDescent="0.4">
      <c r="B7" s="3"/>
      <c r="C7" s="3" t="s">
        <v>17</v>
      </c>
      <c r="D7" s="3"/>
      <c r="E7" s="14" t="s">
        <v>18</v>
      </c>
      <c r="F7" s="14" t="s">
        <v>19</v>
      </c>
      <c r="G7" s="17"/>
      <c r="H7" s="17" t="s">
        <v>20</v>
      </c>
      <c r="I7" s="17" t="s">
        <v>21</v>
      </c>
      <c r="J7" s="17" t="s">
        <v>22</v>
      </c>
      <c r="K7" s="17" t="s">
        <v>23</v>
      </c>
      <c r="L7" s="17" t="s">
        <v>24</v>
      </c>
      <c r="M7" s="17" t="s">
        <v>25</v>
      </c>
      <c r="N7" s="17" t="s">
        <v>26</v>
      </c>
      <c r="O7" s="17" t="s">
        <v>27</v>
      </c>
      <c r="P7" s="17" t="s">
        <v>28</v>
      </c>
      <c r="Q7" s="17" t="s">
        <v>29</v>
      </c>
      <c r="R7" s="19"/>
      <c r="S7" s="19" t="s">
        <v>30</v>
      </c>
      <c r="T7" s="19" t="s">
        <v>31</v>
      </c>
      <c r="U7" s="19" t="s">
        <v>32</v>
      </c>
      <c r="V7" s="19" t="s">
        <v>33</v>
      </c>
      <c r="W7" s="19" t="s">
        <v>34</v>
      </c>
      <c r="X7" s="19" t="s">
        <v>35</v>
      </c>
      <c r="Y7" s="19" t="s">
        <v>36</v>
      </c>
      <c r="Z7" s="19" t="s">
        <v>37</v>
      </c>
      <c r="AC7" s="23"/>
      <c r="AD7" s="23"/>
    </row>
    <row r="8" spans="2:30" x14ac:dyDescent="0.4">
      <c r="B8" s="3" t="s">
        <v>2</v>
      </c>
      <c r="C8" s="3" t="s">
        <v>38</v>
      </c>
      <c r="D8" s="3" t="s">
        <v>39</v>
      </c>
      <c r="E8" s="24">
        <v>1836.0000000000002</v>
      </c>
      <c r="F8" s="24">
        <v>2172</v>
      </c>
      <c r="G8" s="5" t="s">
        <v>40</v>
      </c>
      <c r="H8" s="25">
        <v>22.4</v>
      </c>
      <c r="I8" s="25">
        <v>25</v>
      </c>
      <c r="J8" s="25">
        <v>8.1</v>
      </c>
      <c r="K8" s="25">
        <v>6.8</v>
      </c>
      <c r="L8" s="25">
        <f>IFERROR(H8/J8,0)</f>
        <v>2.7654320987654319</v>
      </c>
      <c r="M8" s="25">
        <f>IFERROR(I8/K8,0)</f>
        <v>3.6764705882352944</v>
      </c>
      <c r="N8" s="26">
        <v>0.18926177406870617</v>
      </c>
      <c r="O8" s="26">
        <v>0.4046756041701301</v>
      </c>
      <c r="P8" s="27">
        <f t="shared" ref="P8:Q36" si="0">E8*J8*N8</f>
        <v>2814.6253992401707</v>
      </c>
      <c r="Q8" s="27">
        <f t="shared" si="0"/>
        <v>5976.8968033511537</v>
      </c>
      <c r="R8" s="5"/>
      <c r="S8" s="25"/>
      <c r="T8" s="25"/>
      <c r="U8" s="25"/>
      <c r="V8" s="25"/>
      <c r="W8" s="25">
        <f>IFERROR(S8/U8,0)</f>
        <v>0</v>
      </c>
      <c r="X8" s="25">
        <f>IFERROR(T8/V8,0)</f>
        <v>0</v>
      </c>
      <c r="Y8" s="6" t="e">
        <f>IF(D8="更新",P8*(L8/W8),P8)</f>
        <v>#DIV/0!</v>
      </c>
      <c r="Z8" s="6" t="e">
        <f>IF(D8="更新",Q8*(M8/X8),Q8)</f>
        <v>#DIV/0!</v>
      </c>
      <c r="AC8" s="7"/>
      <c r="AD8" s="7"/>
    </row>
    <row r="9" spans="2:30" x14ac:dyDescent="0.4">
      <c r="B9" s="3" t="s">
        <v>2</v>
      </c>
      <c r="C9" s="3" t="s">
        <v>41</v>
      </c>
      <c r="D9" s="3" t="s">
        <v>39</v>
      </c>
      <c r="E9" s="24">
        <v>1836.0000000000002</v>
      </c>
      <c r="F9" s="24">
        <v>2172</v>
      </c>
      <c r="G9" s="5" t="s">
        <v>42</v>
      </c>
      <c r="H9" s="25">
        <v>22.4</v>
      </c>
      <c r="I9" s="25">
        <v>25</v>
      </c>
      <c r="J9" s="25">
        <v>8.1</v>
      </c>
      <c r="K9" s="25">
        <v>6.8</v>
      </c>
      <c r="L9" s="25">
        <f t="shared" ref="L9:M36" si="1">IFERROR(H9/J9,0)</f>
        <v>2.7654320987654319</v>
      </c>
      <c r="M9" s="25">
        <f t="shared" si="1"/>
        <v>3.6764705882352944</v>
      </c>
      <c r="N9" s="26">
        <v>0.18926177406870617</v>
      </c>
      <c r="O9" s="26">
        <v>0.4046756041701301</v>
      </c>
      <c r="P9" s="27">
        <f t="shared" si="0"/>
        <v>2814.6253992401707</v>
      </c>
      <c r="Q9" s="27">
        <f t="shared" si="0"/>
        <v>5976.8968033511537</v>
      </c>
      <c r="R9" s="5"/>
      <c r="S9" s="25"/>
      <c r="T9" s="25"/>
      <c r="U9" s="25"/>
      <c r="V9" s="25"/>
      <c r="W9" s="25">
        <f t="shared" ref="W9:X36" si="2">IFERROR(S9/U9,0)</f>
        <v>0</v>
      </c>
      <c r="X9" s="25">
        <f t="shared" si="2"/>
        <v>0</v>
      </c>
      <c r="Y9" s="6" t="e">
        <f t="shared" ref="Y9:Y36" si="3">IF(D9="更新",P9*(L9/W9),P9)</f>
        <v>#DIV/0!</v>
      </c>
      <c r="Z9" s="6" t="e">
        <f t="shared" ref="Z9:Z36" si="4">IF(D9="更新",Q9*(M9/X9),Q9)</f>
        <v>#DIV/0!</v>
      </c>
      <c r="AC9" s="7"/>
      <c r="AD9" s="7"/>
    </row>
    <row r="10" spans="2:30" x14ac:dyDescent="0.4">
      <c r="B10" s="3" t="s">
        <v>2</v>
      </c>
      <c r="C10" s="3" t="s">
        <v>43</v>
      </c>
      <c r="D10" s="3" t="s">
        <v>39</v>
      </c>
      <c r="E10" s="24">
        <v>1599.3105857691858</v>
      </c>
      <c r="F10" s="24">
        <v>1897.5434559276762</v>
      </c>
      <c r="G10" s="5" t="s">
        <v>44</v>
      </c>
      <c r="H10" s="25">
        <v>28</v>
      </c>
      <c r="I10" s="25">
        <v>31.5</v>
      </c>
      <c r="J10" s="25">
        <v>10</v>
      </c>
      <c r="K10" s="25">
        <v>8.6</v>
      </c>
      <c r="L10" s="25">
        <f t="shared" si="1"/>
        <v>2.8</v>
      </c>
      <c r="M10" s="25">
        <f t="shared" si="1"/>
        <v>3.6627906976744189</v>
      </c>
      <c r="N10" s="26">
        <v>0.18926177406870617</v>
      </c>
      <c r="O10" s="26">
        <v>0.4046756041701301</v>
      </c>
      <c r="P10" s="27">
        <f t="shared" si="0"/>
        <v>3026.8835874953779</v>
      </c>
      <c r="Q10" s="27">
        <f t="shared" si="0"/>
        <v>6603.8500824128369</v>
      </c>
      <c r="R10" s="5"/>
      <c r="S10" s="25"/>
      <c r="T10" s="25"/>
      <c r="U10" s="25"/>
      <c r="V10" s="25"/>
      <c r="W10" s="25">
        <f t="shared" si="2"/>
        <v>0</v>
      </c>
      <c r="X10" s="25">
        <f t="shared" si="2"/>
        <v>0</v>
      </c>
      <c r="Y10" s="6" t="e">
        <f t="shared" si="3"/>
        <v>#DIV/0!</v>
      </c>
      <c r="Z10" s="6" t="e">
        <f t="shared" si="4"/>
        <v>#DIV/0!</v>
      </c>
      <c r="AC10" s="7"/>
      <c r="AD10" s="7"/>
    </row>
    <row r="11" spans="2:30" x14ac:dyDescent="0.4">
      <c r="B11" s="3" t="s">
        <v>2</v>
      </c>
      <c r="C11" s="3" t="s">
        <v>45</v>
      </c>
      <c r="D11" s="3" t="s">
        <v>39</v>
      </c>
      <c r="E11" s="24">
        <v>1512.8850156087406</v>
      </c>
      <c r="F11" s="24">
        <v>1789.9993136582018</v>
      </c>
      <c r="G11" s="5" t="s">
        <v>42</v>
      </c>
      <c r="H11" s="25">
        <v>22.4</v>
      </c>
      <c r="I11" s="25">
        <v>25</v>
      </c>
      <c r="J11" s="25">
        <v>8.1</v>
      </c>
      <c r="K11" s="25">
        <v>6.8</v>
      </c>
      <c r="L11" s="25">
        <f t="shared" si="1"/>
        <v>2.7654320987654319</v>
      </c>
      <c r="M11" s="25">
        <f t="shared" si="1"/>
        <v>3.6764705882352944</v>
      </c>
      <c r="N11" s="26">
        <v>0.18926177406870617</v>
      </c>
      <c r="O11" s="26">
        <v>0.4046756041701301</v>
      </c>
      <c r="P11" s="27">
        <f t="shared" si="0"/>
        <v>2319.2835463301867</v>
      </c>
      <c r="Q11" s="27">
        <f t="shared" si="0"/>
        <v>4925.7095652875068</v>
      </c>
      <c r="R11" s="5"/>
      <c r="S11" s="25"/>
      <c r="T11" s="25"/>
      <c r="U11" s="25"/>
      <c r="V11" s="25"/>
      <c r="W11" s="25">
        <f t="shared" si="2"/>
        <v>0</v>
      </c>
      <c r="X11" s="25">
        <f t="shared" si="2"/>
        <v>0</v>
      </c>
      <c r="Y11" s="6" t="e">
        <f t="shared" si="3"/>
        <v>#DIV/0!</v>
      </c>
      <c r="Z11" s="6" t="e">
        <f t="shared" si="4"/>
        <v>#DIV/0!</v>
      </c>
      <c r="AC11" s="7"/>
      <c r="AD11" s="7"/>
    </row>
    <row r="12" spans="2:30" x14ac:dyDescent="0.4">
      <c r="B12" s="3" t="s">
        <v>2</v>
      </c>
      <c r="C12" s="3" t="s">
        <v>46</v>
      </c>
      <c r="D12" s="3" t="s">
        <v>39</v>
      </c>
      <c r="E12" s="24">
        <v>1791.1757812499995</v>
      </c>
      <c r="F12" s="24">
        <v>2119.6273148148143</v>
      </c>
      <c r="G12" s="5" t="s">
        <v>47</v>
      </c>
      <c r="H12" s="25">
        <v>35.5</v>
      </c>
      <c r="I12" s="25">
        <v>40</v>
      </c>
      <c r="J12" s="25">
        <v>14.4</v>
      </c>
      <c r="K12" s="25">
        <v>10.6</v>
      </c>
      <c r="L12" s="25">
        <f t="shared" si="1"/>
        <v>2.4652777777777777</v>
      </c>
      <c r="M12" s="25">
        <f t="shared" si="1"/>
        <v>3.7735849056603774</v>
      </c>
      <c r="N12" s="26">
        <v>0.18926177406870617</v>
      </c>
      <c r="O12" s="26">
        <v>0.4046756041701301</v>
      </c>
      <c r="P12" s="27">
        <f t="shared" si="0"/>
        <v>4881.6159268071697</v>
      </c>
      <c r="Q12" s="27">
        <f t="shared" si="0"/>
        <v>9092.2715209248727</v>
      </c>
      <c r="R12" s="5"/>
      <c r="S12" s="25"/>
      <c r="T12" s="25"/>
      <c r="U12" s="25"/>
      <c r="V12" s="25"/>
      <c r="W12" s="25">
        <f t="shared" si="2"/>
        <v>0</v>
      </c>
      <c r="X12" s="25">
        <f t="shared" si="2"/>
        <v>0</v>
      </c>
      <c r="Y12" s="6" t="e">
        <f t="shared" si="3"/>
        <v>#DIV/0!</v>
      </c>
      <c r="Z12" s="6" t="e">
        <f t="shared" si="4"/>
        <v>#DIV/0!</v>
      </c>
      <c r="AC12" s="7"/>
      <c r="AD12" s="7"/>
    </row>
    <row r="13" spans="2:30" x14ac:dyDescent="0.4">
      <c r="B13" s="3" t="s">
        <v>2</v>
      </c>
      <c r="C13" s="3" t="s">
        <v>48</v>
      </c>
      <c r="D13" s="3" t="s">
        <v>39</v>
      </c>
      <c r="E13" s="24">
        <v>2295</v>
      </c>
      <c r="F13" s="24">
        <v>2715</v>
      </c>
      <c r="G13" s="5" t="s">
        <v>49</v>
      </c>
      <c r="H13" s="25">
        <v>50</v>
      </c>
      <c r="I13" s="25">
        <v>56</v>
      </c>
      <c r="J13" s="25">
        <v>19.7</v>
      </c>
      <c r="K13" s="25">
        <v>15.4</v>
      </c>
      <c r="L13" s="25">
        <f t="shared" si="1"/>
        <v>2.5380710659898478</v>
      </c>
      <c r="M13" s="25">
        <f t="shared" si="1"/>
        <v>3.6363636363636362</v>
      </c>
      <c r="N13" s="26">
        <v>0.18926177406870617</v>
      </c>
      <c r="O13" s="26">
        <v>0.4046756041701301</v>
      </c>
      <c r="P13" s="27">
        <f t="shared" si="0"/>
        <v>8556.8086983073099</v>
      </c>
      <c r="Q13" s="27">
        <f t="shared" si="0"/>
        <v>16919.891685957311</v>
      </c>
      <c r="R13" s="5"/>
      <c r="S13" s="25"/>
      <c r="T13" s="25"/>
      <c r="U13" s="25"/>
      <c r="V13" s="25"/>
      <c r="W13" s="25">
        <f t="shared" si="2"/>
        <v>0</v>
      </c>
      <c r="X13" s="25">
        <f t="shared" si="2"/>
        <v>0</v>
      </c>
      <c r="Y13" s="6" t="e">
        <f t="shared" si="3"/>
        <v>#DIV/0!</v>
      </c>
      <c r="Z13" s="6" t="e">
        <f t="shared" si="4"/>
        <v>#DIV/0!</v>
      </c>
      <c r="AC13" s="7"/>
      <c r="AD13" s="7"/>
    </row>
    <row r="14" spans="2:30" x14ac:dyDescent="0.4">
      <c r="B14" s="3" t="s">
        <v>2</v>
      </c>
      <c r="C14" s="3" t="s">
        <v>50</v>
      </c>
      <c r="D14" s="3" t="s">
        <v>39</v>
      </c>
      <c r="E14" s="24">
        <v>14.806451612903228</v>
      </c>
      <c r="F14" s="24">
        <v>17.516129032258064</v>
      </c>
      <c r="G14" s="5" t="s">
        <v>51</v>
      </c>
      <c r="H14" s="25">
        <v>45</v>
      </c>
      <c r="I14" s="25">
        <v>40</v>
      </c>
      <c r="J14" s="25">
        <v>14.2</v>
      </c>
      <c r="K14" s="25">
        <v>9.9</v>
      </c>
      <c r="L14" s="25">
        <f t="shared" si="1"/>
        <v>3.1690140845070425</v>
      </c>
      <c r="M14" s="25">
        <f t="shared" si="1"/>
        <v>4.0404040404040407</v>
      </c>
      <c r="N14" s="26">
        <v>0.18926177406870617</v>
      </c>
      <c r="O14" s="26">
        <v>0.4046756041701301</v>
      </c>
      <c r="P14" s="27">
        <f t="shared" si="0"/>
        <v>39.792593258871392</v>
      </c>
      <c r="Q14" s="27">
        <f t="shared" si="0"/>
        <v>70.174665978624787</v>
      </c>
      <c r="R14" s="5"/>
      <c r="S14" s="25"/>
      <c r="T14" s="25"/>
      <c r="U14" s="25"/>
      <c r="V14" s="25"/>
      <c r="W14" s="25">
        <f t="shared" si="2"/>
        <v>0</v>
      </c>
      <c r="X14" s="25">
        <f t="shared" si="2"/>
        <v>0</v>
      </c>
      <c r="Y14" s="6" t="e">
        <f t="shared" si="3"/>
        <v>#DIV/0!</v>
      </c>
      <c r="Z14" s="6" t="e">
        <f t="shared" si="4"/>
        <v>#DIV/0!</v>
      </c>
      <c r="AC14" s="7"/>
      <c r="AD14" s="7"/>
    </row>
    <row r="15" spans="2:30" x14ac:dyDescent="0.4">
      <c r="B15" s="3" t="s">
        <v>2</v>
      </c>
      <c r="C15" s="3" t="s">
        <v>52</v>
      </c>
      <c r="D15" s="3" t="s">
        <v>39</v>
      </c>
      <c r="E15" s="24">
        <v>1488.0666666666668</v>
      </c>
      <c r="F15" s="24">
        <v>1755.3415841584158</v>
      </c>
      <c r="G15" s="5" t="s">
        <v>53</v>
      </c>
      <c r="H15" s="25">
        <v>28</v>
      </c>
      <c r="I15" s="25">
        <v>25</v>
      </c>
      <c r="J15" s="25">
        <v>7.4</v>
      </c>
      <c r="K15" s="25">
        <v>6.2</v>
      </c>
      <c r="L15" s="25">
        <f t="shared" si="1"/>
        <v>3.7837837837837838</v>
      </c>
      <c r="M15" s="25">
        <f t="shared" si="1"/>
        <v>4.032258064516129</v>
      </c>
      <c r="N15" s="26">
        <v>0.18926177406870617</v>
      </c>
      <c r="O15" s="26">
        <v>0.4046756041701301</v>
      </c>
      <c r="P15" s="27">
        <f t="shared" si="0"/>
        <v>2084.0926157672116</v>
      </c>
      <c r="Q15" s="27">
        <f t="shared" si="0"/>
        <v>4404.1322797844132</v>
      </c>
      <c r="R15" s="5"/>
      <c r="S15" s="25"/>
      <c r="T15" s="25"/>
      <c r="U15" s="25"/>
      <c r="V15" s="25"/>
      <c r="W15" s="25">
        <f t="shared" si="2"/>
        <v>0</v>
      </c>
      <c r="X15" s="25">
        <f t="shared" si="2"/>
        <v>0</v>
      </c>
      <c r="Y15" s="6" t="e">
        <f t="shared" si="3"/>
        <v>#DIV/0!</v>
      </c>
      <c r="Z15" s="6" t="e">
        <f t="shared" si="4"/>
        <v>#DIV/0!</v>
      </c>
      <c r="AC15" s="7"/>
      <c r="AD15" s="7"/>
    </row>
    <row r="16" spans="2:30" x14ac:dyDescent="0.4">
      <c r="B16" s="3" t="s">
        <v>2</v>
      </c>
      <c r="C16" s="3" t="s">
        <v>54</v>
      </c>
      <c r="D16" s="3" t="s">
        <v>39</v>
      </c>
      <c r="E16" s="24">
        <v>2142</v>
      </c>
      <c r="F16" s="24">
        <v>2534</v>
      </c>
      <c r="G16" s="5" t="s">
        <v>55</v>
      </c>
      <c r="H16" s="25">
        <v>56</v>
      </c>
      <c r="I16" s="25">
        <v>50</v>
      </c>
      <c r="J16" s="25">
        <v>15.2</v>
      </c>
      <c r="K16" s="25">
        <v>13.8</v>
      </c>
      <c r="L16" s="25">
        <f t="shared" si="1"/>
        <v>3.6842105263157898</v>
      </c>
      <c r="M16" s="25">
        <f t="shared" si="1"/>
        <v>3.6231884057971011</v>
      </c>
      <c r="N16" s="26">
        <v>0.18926177406870617</v>
      </c>
      <c r="O16" s="26">
        <v>0.4046756041701301</v>
      </c>
      <c r="P16" s="27">
        <f t="shared" si="0"/>
        <v>6162.0605448385622</v>
      </c>
      <c r="Q16" s="27">
        <f t="shared" si="0"/>
        <v>14151.182137346115</v>
      </c>
      <c r="R16" s="5"/>
      <c r="S16" s="25"/>
      <c r="T16" s="25"/>
      <c r="U16" s="25"/>
      <c r="V16" s="25"/>
      <c r="W16" s="25">
        <f t="shared" si="2"/>
        <v>0</v>
      </c>
      <c r="X16" s="25">
        <f t="shared" si="2"/>
        <v>0</v>
      </c>
      <c r="Y16" s="6" t="e">
        <f t="shared" si="3"/>
        <v>#DIV/0!</v>
      </c>
      <c r="Z16" s="6" t="e">
        <f t="shared" si="4"/>
        <v>#DIV/0!</v>
      </c>
      <c r="AC16" s="7"/>
      <c r="AD16" s="7"/>
    </row>
    <row r="17" spans="2:30" x14ac:dyDescent="0.4">
      <c r="B17" s="3" t="s">
        <v>2</v>
      </c>
      <c r="C17" s="3" t="s">
        <v>56</v>
      </c>
      <c r="D17" s="3" t="s">
        <v>39</v>
      </c>
      <c r="E17" s="24">
        <v>2295</v>
      </c>
      <c r="F17" s="24">
        <v>2715</v>
      </c>
      <c r="G17" s="5" t="s">
        <v>57</v>
      </c>
      <c r="H17" s="25">
        <v>27</v>
      </c>
      <c r="I17" s="25">
        <v>33</v>
      </c>
      <c r="J17" s="25">
        <v>9.9</v>
      </c>
      <c r="K17" s="25">
        <v>9.9</v>
      </c>
      <c r="L17" s="25">
        <f t="shared" si="1"/>
        <v>2.7272727272727271</v>
      </c>
      <c r="M17" s="25">
        <f t="shared" si="1"/>
        <v>3.333333333333333</v>
      </c>
      <c r="N17" s="26">
        <v>0.18926177406870617</v>
      </c>
      <c r="O17" s="26">
        <v>0.4046756041701301</v>
      </c>
      <c r="P17" s="27">
        <f t="shared" si="0"/>
        <v>4300.122137728039</v>
      </c>
      <c r="Q17" s="27">
        <f t="shared" si="0"/>
        <v>10877.073226686842</v>
      </c>
      <c r="R17" s="5"/>
      <c r="S17" s="25"/>
      <c r="T17" s="25"/>
      <c r="U17" s="25"/>
      <c r="V17" s="25"/>
      <c r="W17" s="25">
        <f t="shared" si="2"/>
        <v>0</v>
      </c>
      <c r="X17" s="25">
        <f t="shared" si="2"/>
        <v>0</v>
      </c>
      <c r="Y17" s="6" t="e">
        <f t="shared" si="3"/>
        <v>#DIV/0!</v>
      </c>
      <c r="Z17" s="6" t="e">
        <f t="shared" si="4"/>
        <v>#DIV/0!</v>
      </c>
      <c r="AC17" s="7"/>
      <c r="AD17" s="7"/>
    </row>
    <row r="18" spans="2:30" x14ac:dyDescent="0.4">
      <c r="B18" s="3" t="s">
        <v>2</v>
      </c>
      <c r="C18" s="3" t="s">
        <v>58</v>
      </c>
      <c r="D18" s="3" t="s">
        <v>39</v>
      </c>
      <c r="E18" s="24">
        <v>731.72320045076765</v>
      </c>
      <c r="F18" s="24">
        <v>860.47983870967732</v>
      </c>
      <c r="G18" s="5" t="s">
        <v>53</v>
      </c>
      <c r="H18" s="25">
        <v>28</v>
      </c>
      <c r="I18" s="25">
        <v>25</v>
      </c>
      <c r="J18" s="25">
        <v>7.4</v>
      </c>
      <c r="K18" s="25">
        <v>6.2</v>
      </c>
      <c r="L18" s="25">
        <f t="shared" si="1"/>
        <v>3.7837837837837838</v>
      </c>
      <c r="M18" s="25">
        <f t="shared" si="1"/>
        <v>4.032258064516129</v>
      </c>
      <c r="N18" s="26">
        <v>0.18926177406870617</v>
      </c>
      <c r="O18" s="26">
        <v>0.4046756041701301</v>
      </c>
      <c r="P18" s="27">
        <f t="shared" si="0"/>
        <v>1024.8055097296242</v>
      </c>
      <c r="Q18" s="27">
        <f t="shared" si="0"/>
        <v>2158.9342313575398</v>
      </c>
      <c r="R18" s="5"/>
      <c r="S18" s="25"/>
      <c r="T18" s="25"/>
      <c r="U18" s="25"/>
      <c r="V18" s="25"/>
      <c r="W18" s="25">
        <f t="shared" si="2"/>
        <v>0</v>
      </c>
      <c r="X18" s="25">
        <f t="shared" si="2"/>
        <v>0</v>
      </c>
      <c r="Y18" s="6" t="e">
        <f t="shared" si="3"/>
        <v>#DIV/0!</v>
      </c>
      <c r="Z18" s="6" t="e">
        <f t="shared" si="4"/>
        <v>#DIV/0!</v>
      </c>
      <c r="AC18" s="7"/>
      <c r="AD18" s="7"/>
    </row>
    <row r="19" spans="2:30" x14ac:dyDescent="0.4">
      <c r="B19" s="3" t="s">
        <v>2</v>
      </c>
      <c r="C19" s="3" t="s">
        <v>59</v>
      </c>
      <c r="D19" s="3" t="s">
        <v>39</v>
      </c>
      <c r="E19" s="24">
        <v>729.98600121728555</v>
      </c>
      <c r="F19" s="24">
        <v>840.11631076783283</v>
      </c>
      <c r="G19" s="5" t="s">
        <v>57</v>
      </c>
      <c r="H19" s="25">
        <v>27</v>
      </c>
      <c r="I19" s="25">
        <v>33</v>
      </c>
      <c r="J19" s="25">
        <v>9.9</v>
      </c>
      <c r="K19" s="25">
        <v>9.9</v>
      </c>
      <c r="L19" s="25">
        <f t="shared" si="1"/>
        <v>2.7272727272727271</v>
      </c>
      <c r="M19" s="25">
        <f t="shared" si="1"/>
        <v>3.333333333333333</v>
      </c>
      <c r="N19" s="26">
        <v>0.18926177406870617</v>
      </c>
      <c r="O19" s="26">
        <v>0.4046756041701301</v>
      </c>
      <c r="P19" s="27">
        <f t="shared" si="0"/>
        <v>1367.7686117934713</v>
      </c>
      <c r="Q19" s="27">
        <f t="shared" si="0"/>
        <v>3365.7482987682201</v>
      </c>
      <c r="R19" s="5"/>
      <c r="S19" s="25"/>
      <c r="T19" s="25"/>
      <c r="U19" s="25"/>
      <c r="V19" s="25"/>
      <c r="W19" s="25">
        <f t="shared" si="2"/>
        <v>0</v>
      </c>
      <c r="X19" s="25">
        <f t="shared" si="2"/>
        <v>0</v>
      </c>
      <c r="Y19" s="6" t="e">
        <f t="shared" si="3"/>
        <v>#DIV/0!</v>
      </c>
      <c r="Z19" s="6" t="e">
        <f t="shared" si="4"/>
        <v>#DIV/0!</v>
      </c>
      <c r="AC19" s="7"/>
      <c r="AD19" s="7"/>
    </row>
    <row r="20" spans="2:30" x14ac:dyDescent="0.4">
      <c r="B20" s="3" t="s">
        <v>2</v>
      </c>
      <c r="C20" s="3" t="s">
        <v>60</v>
      </c>
      <c r="D20" s="3" t="s">
        <v>39</v>
      </c>
      <c r="E20" s="24">
        <v>0</v>
      </c>
      <c r="F20" s="24">
        <v>0</v>
      </c>
      <c r="G20" s="5" t="s">
        <v>53</v>
      </c>
      <c r="H20" s="25">
        <v>28</v>
      </c>
      <c r="I20" s="25">
        <v>25</v>
      </c>
      <c r="J20" s="25">
        <v>7.4</v>
      </c>
      <c r="K20" s="25">
        <v>6.2</v>
      </c>
      <c r="L20" s="25">
        <f t="shared" si="1"/>
        <v>3.7837837837837838</v>
      </c>
      <c r="M20" s="25">
        <f t="shared" si="1"/>
        <v>4.032258064516129</v>
      </c>
      <c r="N20" s="26">
        <v>0.18926177406870617</v>
      </c>
      <c r="O20" s="26">
        <v>0.4046756041701301</v>
      </c>
      <c r="P20" s="27">
        <f t="shared" si="0"/>
        <v>0</v>
      </c>
      <c r="Q20" s="27">
        <f t="shared" si="0"/>
        <v>0</v>
      </c>
      <c r="R20" s="5"/>
      <c r="S20" s="25"/>
      <c r="T20" s="25"/>
      <c r="U20" s="25"/>
      <c r="V20" s="25"/>
      <c r="W20" s="25">
        <f t="shared" si="2"/>
        <v>0</v>
      </c>
      <c r="X20" s="25">
        <f t="shared" si="2"/>
        <v>0</v>
      </c>
      <c r="Y20" s="6" t="e">
        <f t="shared" si="3"/>
        <v>#DIV/0!</v>
      </c>
      <c r="Z20" s="6" t="e">
        <f t="shared" si="4"/>
        <v>#DIV/0!</v>
      </c>
      <c r="AC20" s="7"/>
      <c r="AD20" s="7"/>
    </row>
    <row r="21" spans="2:30" x14ac:dyDescent="0.4">
      <c r="B21" s="3" t="s">
        <v>2</v>
      </c>
      <c r="C21" s="3" t="s">
        <v>61</v>
      </c>
      <c r="D21" s="3" t="s">
        <v>39</v>
      </c>
      <c r="E21" s="24">
        <v>370.16129032258061</v>
      </c>
      <c r="F21" s="24">
        <v>437.90322580645164</v>
      </c>
      <c r="G21" s="5" t="s">
        <v>62</v>
      </c>
      <c r="H21" s="25">
        <v>4</v>
      </c>
      <c r="I21" s="25">
        <v>4.8</v>
      </c>
      <c r="J21" s="25">
        <v>1.91</v>
      </c>
      <c r="K21" s="25">
        <v>1.82</v>
      </c>
      <c r="L21" s="25">
        <f t="shared" si="1"/>
        <v>2.0942408376963351</v>
      </c>
      <c r="M21" s="25">
        <f t="shared" si="1"/>
        <v>2.6373626373626373</v>
      </c>
      <c r="N21" s="26">
        <v>0.18926177406870617</v>
      </c>
      <c r="O21" s="26">
        <v>0.4046756041701301</v>
      </c>
      <c r="P21" s="27">
        <f t="shared" si="0"/>
        <v>133.80960057120484</v>
      </c>
      <c r="Q21" s="27">
        <f t="shared" si="0"/>
        <v>322.51992949772006</v>
      </c>
      <c r="R21" s="5"/>
      <c r="S21" s="25"/>
      <c r="T21" s="25"/>
      <c r="U21" s="25"/>
      <c r="V21" s="25"/>
      <c r="W21" s="25">
        <f t="shared" si="2"/>
        <v>0</v>
      </c>
      <c r="X21" s="25">
        <f t="shared" si="2"/>
        <v>0</v>
      </c>
      <c r="Y21" s="6" t="e">
        <f t="shared" si="3"/>
        <v>#DIV/0!</v>
      </c>
      <c r="Z21" s="6" t="e">
        <f t="shared" si="4"/>
        <v>#DIV/0!</v>
      </c>
      <c r="AC21" s="7"/>
      <c r="AD21" s="7"/>
    </row>
    <row r="22" spans="2:30" x14ac:dyDescent="0.4">
      <c r="B22" s="3" t="s">
        <v>2</v>
      </c>
      <c r="C22" s="3" t="s">
        <v>61</v>
      </c>
      <c r="D22" s="3" t="s">
        <v>39</v>
      </c>
      <c r="E22" s="24">
        <v>370.16129032258061</v>
      </c>
      <c r="F22" s="24">
        <v>437.90322580645164</v>
      </c>
      <c r="G22" s="5" t="s">
        <v>62</v>
      </c>
      <c r="H22" s="25">
        <v>4</v>
      </c>
      <c r="I22" s="25">
        <v>4.8</v>
      </c>
      <c r="J22" s="25">
        <v>1.91</v>
      </c>
      <c r="K22" s="25">
        <v>1.82</v>
      </c>
      <c r="L22" s="25">
        <f t="shared" si="1"/>
        <v>2.0942408376963351</v>
      </c>
      <c r="M22" s="25">
        <f t="shared" si="1"/>
        <v>2.6373626373626373</v>
      </c>
      <c r="N22" s="26">
        <v>0.18926177406870617</v>
      </c>
      <c r="O22" s="26">
        <v>0.4046756041701301</v>
      </c>
      <c r="P22" s="27">
        <f t="shared" si="0"/>
        <v>133.80960057120484</v>
      </c>
      <c r="Q22" s="27">
        <f t="shared" si="0"/>
        <v>322.51992949772006</v>
      </c>
      <c r="R22" s="5"/>
      <c r="S22" s="25"/>
      <c r="T22" s="25"/>
      <c r="U22" s="25"/>
      <c r="V22" s="25"/>
      <c r="W22" s="25">
        <f t="shared" si="2"/>
        <v>0</v>
      </c>
      <c r="X22" s="25">
        <f t="shared" si="2"/>
        <v>0</v>
      </c>
      <c r="Y22" s="6" t="e">
        <f t="shared" si="3"/>
        <v>#DIV/0!</v>
      </c>
      <c r="Z22" s="6" t="e">
        <f t="shared" si="4"/>
        <v>#DIV/0!</v>
      </c>
      <c r="AC22" s="7"/>
      <c r="AD22" s="7"/>
    </row>
    <row r="23" spans="2:30" x14ac:dyDescent="0.4">
      <c r="B23" s="3" t="s">
        <v>2</v>
      </c>
      <c r="C23" s="3" t="s">
        <v>61</v>
      </c>
      <c r="D23" s="3" t="s">
        <v>39</v>
      </c>
      <c r="E23" s="24">
        <v>370.16129032258061</v>
      </c>
      <c r="F23" s="24">
        <v>437.90322580645164</v>
      </c>
      <c r="G23" s="5" t="s">
        <v>62</v>
      </c>
      <c r="H23" s="25">
        <v>4</v>
      </c>
      <c r="I23" s="25">
        <v>4.8</v>
      </c>
      <c r="J23" s="25">
        <v>1.91</v>
      </c>
      <c r="K23" s="25">
        <v>1.82</v>
      </c>
      <c r="L23" s="25">
        <f t="shared" si="1"/>
        <v>2.0942408376963351</v>
      </c>
      <c r="M23" s="25">
        <f t="shared" si="1"/>
        <v>2.6373626373626373</v>
      </c>
      <c r="N23" s="26">
        <v>0.18926177406870617</v>
      </c>
      <c r="O23" s="26">
        <v>0.4046756041701301</v>
      </c>
      <c r="P23" s="27">
        <f t="shared" si="0"/>
        <v>133.80960057120484</v>
      </c>
      <c r="Q23" s="27">
        <f t="shared" si="0"/>
        <v>322.51992949772006</v>
      </c>
      <c r="R23" s="5"/>
      <c r="S23" s="25"/>
      <c r="T23" s="25"/>
      <c r="U23" s="25"/>
      <c r="V23" s="25"/>
      <c r="W23" s="25">
        <f t="shared" si="2"/>
        <v>0</v>
      </c>
      <c r="X23" s="25">
        <f t="shared" si="2"/>
        <v>0</v>
      </c>
      <c r="Y23" s="6" t="e">
        <f t="shared" si="3"/>
        <v>#DIV/0!</v>
      </c>
      <c r="Z23" s="6" t="e">
        <f t="shared" si="4"/>
        <v>#DIV/0!</v>
      </c>
      <c r="AC23" s="7"/>
      <c r="AD23" s="7"/>
    </row>
    <row r="24" spans="2:30" x14ac:dyDescent="0.4">
      <c r="B24" s="3" t="s">
        <v>2</v>
      </c>
      <c r="C24" s="14" t="s">
        <v>61</v>
      </c>
      <c r="D24" s="3" t="s">
        <v>39</v>
      </c>
      <c r="E24" s="24">
        <v>370.16129032258061</v>
      </c>
      <c r="F24" s="24">
        <v>437.90322580645164</v>
      </c>
      <c r="G24" s="5" t="s">
        <v>62</v>
      </c>
      <c r="H24" s="25">
        <v>4</v>
      </c>
      <c r="I24" s="25">
        <v>4.8</v>
      </c>
      <c r="J24" s="25">
        <v>1.91</v>
      </c>
      <c r="K24" s="25">
        <v>1.82</v>
      </c>
      <c r="L24" s="25">
        <f t="shared" si="1"/>
        <v>2.0942408376963351</v>
      </c>
      <c r="M24" s="25">
        <f t="shared" si="1"/>
        <v>2.6373626373626373</v>
      </c>
      <c r="N24" s="26">
        <v>0.18926177406870617</v>
      </c>
      <c r="O24" s="26">
        <v>0.4046756041701301</v>
      </c>
      <c r="P24" s="27">
        <f t="shared" si="0"/>
        <v>133.80960057120484</v>
      </c>
      <c r="Q24" s="27">
        <f t="shared" si="0"/>
        <v>322.51992949772006</v>
      </c>
      <c r="R24" s="5"/>
      <c r="S24" s="25"/>
      <c r="T24" s="25"/>
      <c r="U24" s="25"/>
      <c r="V24" s="25"/>
      <c r="W24" s="25">
        <f t="shared" si="2"/>
        <v>0</v>
      </c>
      <c r="X24" s="25">
        <f t="shared" si="2"/>
        <v>0</v>
      </c>
      <c r="Y24" s="6" t="e">
        <f t="shared" si="3"/>
        <v>#DIV/0!</v>
      </c>
      <c r="Z24" s="6" t="e">
        <f t="shared" si="4"/>
        <v>#DIV/0!</v>
      </c>
      <c r="AC24" s="7"/>
      <c r="AD24" s="7"/>
    </row>
    <row r="25" spans="2:30" x14ac:dyDescent="0.4">
      <c r="B25" s="3" t="s">
        <v>2</v>
      </c>
      <c r="C25" s="3" t="s">
        <v>61</v>
      </c>
      <c r="D25" s="3" t="s">
        <v>39</v>
      </c>
      <c r="E25" s="24">
        <v>370.16129032258061</v>
      </c>
      <c r="F25" s="24">
        <v>437.90322580645164</v>
      </c>
      <c r="G25" s="5" t="s">
        <v>62</v>
      </c>
      <c r="H25" s="25">
        <v>4</v>
      </c>
      <c r="I25" s="25">
        <v>4.8</v>
      </c>
      <c r="J25" s="25">
        <v>1.91</v>
      </c>
      <c r="K25" s="25">
        <v>1.82</v>
      </c>
      <c r="L25" s="25">
        <f t="shared" si="1"/>
        <v>2.0942408376963351</v>
      </c>
      <c r="M25" s="25">
        <f t="shared" si="1"/>
        <v>2.6373626373626373</v>
      </c>
      <c r="N25" s="26">
        <v>0.18926177406870617</v>
      </c>
      <c r="O25" s="26">
        <v>0.4046756041701301</v>
      </c>
      <c r="P25" s="27">
        <f t="shared" si="0"/>
        <v>133.80960057120484</v>
      </c>
      <c r="Q25" s="27">
        <f t="shared" si="0"/>
        <v>322.51992949772006</v>
      </c>
      <c r="R25" s="5"/>
      <c r="S25" s="25"/>
      <c r="T25" s="25"/>
      <c r="U25" s="25"/>
      <c r="V25" s="25"/>
      <c r="W25" s="25">
        <f t="shared" si="2"/>
        <v>0</v>
      </c>
      <c r="X25" s="25">
        <f t="shared" si="2"/>
        <v>0</v>
      </c>
      <c r="Y25" s="6" t="e">
        <f t="shared" si="3"/>
        <v>#DIV/0!</v>
      </c>
      <c r="Z25" s="6" t="e">
        <f t="shared" si="4"/>
        <v>#DIV/0!</v>
      </c>
      <c r="AC25" s="7"/>
      <c r="AD25" s="7"/>
    </row>
    <row r="26" spans="2:30" x14ac:dyDescent="0.4">
      <c r="B26" s="3" t="s">
        <v>2</v>
      </c>
      <c r="C26" s="3" t="s">
        <v>63</v>
      </c>
      <c r="D26" s="3" t="s">
        <v>39</v>
      </c>
      <c r="E26" s="24">
        <v>692.20161290322574</v>
      </c>
      <c r="F26" s="24">
        <v>818.8790322580644</v>
      </c>
      <c r="G26" s="5" t="s">
        <v>44</v>
      </c>
      <c r="H26" s="25">
        <v>28</v>
      </c>
      <c r="I26" s="25">
        <v>31.5</v>
      </c>
      <c r="J26" s="25">
        <v>10</v>
      </c>
      <c r="K26" s="25">
        <v>8.6</v>
      </c>
      <c r="L26" s="25">
        <f t="shared" si="1"/>
        <v>2.8</v>
      </c>
      <c r="M26" s="25">
        <f t="shared" si="1"/>
        <v>3.6627906976744189</v>
      </c>
      <c r="N26" s="26">
        <v>0.18926177406870617</v>
      </c>
      <c r="O26" s="26">
        <v>0.4046756041701301</v>
      </c>
      <c r="P26" s="27">
        <f t="shared" si="0"/>
        <v>1310.0730527128433</v>
      </c>
      <c r="Q26" s="27">
        <f t="shared" si="0"/>
        <v>2849.8711572430393</v>
      </c>
      <c r="R26" s="5"/>
      <c r="S26" s="25"/>
      <c r="T26" s="25"/>
      <c r="U26" s="25"/>
      <c r="V26" s="25"/>
      <c r="W26" s="25">
        <f t="shared" si="2"/>
        <v>0</v>
      </c>
      <c r="X26" s="25">
        <f t="shared" si="2"/>
        <v>0</v>
      </c>
      <c r="Y26" s="6" t="e">
        <f t="shared" si="3"/>
        <v>#DIV/0!</v>
      </c>
      <c r="Z26" s="6" t="e">
        <f t="shared" si="4"/>
        <v>#DIV/0!</v>
      </c>
      <c r="AC26" s="7"/>
      <c r="AD26" s="7"/>
    </row>
    <row r="27" spans="2:30" x14ac:dyDescent="0.4">
      <c r="B27" s="3" t="s">
        <v>2</v>
      </c>
      <c r="C27" s="3" t="s">
        <v>63</v>
      </c>
      <c r="D27" s="3" t="s">
        <v>39</v>
      </c>
      <c r="E27" s="24">
        <v>692.20161290322574</v>
      </c>
      <c r="F27" s="24">
        <v>818.8790322580644</v>
      </c>
      <c r="G27" s="5" t="s">
        <v>44</v>
      </c>
      <c r="H27" s="25">
        <v>28</v>
      </c>
      <c r="I27" s="25">
        <v>31.5</v>
      </c>
      <c r="J27" s="25">
        <v>10</v>
      </c>
      <c r="K27" s="25">
        <v>8.6</v>
      </c>
      <c r="L27" s="25">
        <f t="shared" si="1"/>
        <v>2.8</v>
      </c>
      <c r="M27" s="25">
        <f t="shared" si="1"/>
        <v>3.6627906976744189</v>
      </c>
      <c r="N27" s="26">
        <v>0.18926177406870617</v>
      </c>
      <c r="O27" s="26">
        <v>0.4046756041701301</v>
      </c>
      <c r="P27" s="27">
        <f t="shared" si="0"/>
        <v>1310.0730527128433</v>
      </c>
      <c r="Q27" s="27">
        <f t="shared" si="0"/>
        <v>2849.8711572430393</v>
      </c>
      <c r="R27" s="5"/>
      <c r="S27" s="25"/>
      <c r="T27" s="25"/>
      <c r="U27" s="25"/>
      <c r="V27" s="25"/>
      <c r="W27" s="25">
        <f t="shared" si="2"/>
        <v>0</v>
      </c>
      <c r="X27" s="25">
        <f t="shared" si="2"/>
        <v>0</v>
      </c>
      <c r="Y27" s="6" t="e">
        <f t="shared" si="3"/>
        <v>#DIV/0!</v>
      </c>
      <c r="Z27" s="6" t="e">
        <f t="shared" si="4"/>
        <v>#DIV/0!</v>
      </c>
      <c r="AC27" s="7"/>
      <c r="AD27" s="7"/>
    </row>
    <row r="28" spans="2:30" x14ac:dyDescent="0.4">
      <c r="B28" s="3" t="s">
        <v>2</v>
      </c>
      <c r="C28" s="3" t="s">
        <v>63</v>
      </c>
      <c r="D28" s="3" t="s">
        <v>39</v>
      </c>
      <c r="E28" s="24">
        <v>692.20161290322574</v>
      </c>
      <c r="F28" s="24">
        <v>818.8790322580644</v>
      </c>
      <c r="G28" s="5" t="s">
        <v>44</v>
      </c>
      <c r="H28" s="25">
        <v>28</v>
      </c>
      <c r="I28" s="25">
        <v>31.5</v>
      </c>
      <c r="J28" s="25">
        <v>10</v>
      </c>
      <c r="K28" s="25">
        <v>8.6</v>
      </c>
      <c r="L28" s="25">
        <f t="shared" si="1"/>
        <v>2.8</v>
      </c>
      <c r="M28" s="25">
        <f t="shared" si="1"/>
        <v>3.6627906976744189</v>
      </c>
      <c r="N28" s="26">
        <v>0.18926177406870617</v>
      </c>
      <c r="O28" s="26">
        <v>0.4046756041701301</v>
      </c>
      <c r="P28" s="27">
        <f t="shared" si="0"/>
        <v>1310.0730527128433</v>
      </c>
      <c r="Q28" s="27">
        <f t="shared" si="0"/>
        <v>2849.8711572430393</v>
      </c>
      <c r="R28" s="5"/>
      <c r="S28" s="25"/>
      <c r="T28" s="25"/>
      <c r="U28" s="25"/>
      <c r="V28" s="25"/>
      <c r="W28" s="25">
        <f t="shared" si="2"/>
        <v>0</v>
      </c>
      <c r="X28" s="25">
        <f t="shared" si="2"/>
        <v>0</v>
      </c>
      <c r="Y28" s="6" t="e">
        <f t="shared" si="3"/>
        <v>#DIV/0!</v>
      </c>
      <c r="Z28" s="6" t="e">
        <f t="shared" si="4"/>
        <v>#DIV/0!</v>
      </c>
      <c r="AC28" s="7"/>
      <c r="AD28" s="7"/>
    </row>
    <row r="29" spans="2:30" x14ac:dyDescent="0.4">
      <c r="B29" s="3" t="s">
        <v>2</v>
      </c>
      <c r="C29" s="3" t="s">
        <v>63</v>
      </c>
      <c r="D29" s="3" t="s">
        <v>39</v>
      </c>
      <c r="E29" s="24">
        <v>692.20161290322574</v>
      </c>
      <c r="F29" s="24">
        <v>818.8790322580644</v>
      </c>
      <c r="G29" s="5" t="s">
        <v>44</v>
      </c>
      <c r="H29" s="25">
        <v>28</v>
      </c>
      <c r="I29" s="25">
        <v>31.5</v>
      </c>
      <c r="J29" s="25">
        <v>10</v>
      </c>
      <c r="K29" s="25">
        <v>8.6</v>
      </c>
      <c r="L29" s="25">
        <f t="shared" si="1"/>
        <v>2.8</v>
      </c>
      <c r="M29" s="25">
        <f t="shared" si="1"/>
        <v>3.6627906976744189</v>
      </c>
      <c r="N29" s="26">
        <v>0.18926177406870617</v>
      </c>
      <c r="O29" s="26">
        <v>0.4046756041701301</v>
      </c>
      <c r="P29" s="27">
        <f t="shared" si="0"/>
        <v>1310.0730527128433</v>
      </c>
      <c r="Q29" s="27">
        <f t="shared" si="0"/>
        <v>2849.8711572430393</v>
      </c>
      <c r="R29" s="5"/>
      <c r="S29" s="25"/>
      <c r="T29" s="25"/>
      <c r="U29" s="25"/>
      <c r="V29" s="25"/>
      <c r="W29" s="25">
        <f t="shared" si="2"/>
        <v>0</v>
      </c>
      <c r="X29" s="25">
        <f t="shared" si="2"/>
        <v>0</v>
      </c>
      <c r="Y29" s="6" t="e">
        <f t="shared" si="3"/>
        <v>#DIV/0!</v>
      </c>
      <c r="Z29" s="6" t="e">
        <f t="shared" si="4"/>
        <v>#DIV/0!</v>
      </c>
      <c r="AC29" s="7"/>
      <c r="AD29" s="7"/>
    </row>
    <row r="30" spans="2:30" x14ac:dyDescent="0.4">
      <c r="B30" s="3" t="s">
        <v>2</v>
      </c>
      <c r="C30" s="3" t="s">
        <v>64</v>
      </c>
      <c r="D30" s="3" t="s">
        <v>39</v>
      </c>
      <c r="E30" s="24">
        <v>484</v>
      </c>
      <c r="F30" s="24">
        <v>0</v>
      </c>
      <c r="G30" s="5" t="s">
        <v>65</v>
      </c>
      <c r="H30" s="25">
        <v>4.5</v>
      </c>
      <c r="I30" s="25">
        <v>0</v>
      </c>
      <c r="J30" s="25">
        <v>1.35</v>
      </c>
      <c r="K30" s="25">
        <v>0</v>
      </c>
      <c r="L30" s="25">
        <f t="shared" si="1"/>
        <v>3.333333333333333</v>
      </c>
      <c r="M30" s="25">
        <f t="shared" si="1"/>
        <v>0</v>
      </c>
      <c r="N30" s="26">
        <v>0.18926177406870617</v>
      </c>
      <c r="O30" s="26">
        <v>0.4046756041701301</v>
      </c>
      <c r="P30" s="27">
        <f t="shared" si="0"/>
        <v>123.66364317649263</v>
      </c>
      <c r="Q30" s="27">
        <f t="shared" si="0"/>
        <v>0</v>
      </c>
      <c r="R30" s="5"/>
      <c r="S30" s="25"/>
      <c r="T30" s="25"/>
      <c r="U30" s="25"/>
      <c r="V30" s="25"/>
      <c r="W30" s="25">
        <f t="shared" si="2"/>
        <v>0</v>
      </c>
      <c r="X30" s="25">
        <f t="shared" si="2"/>
        <v>0</v>
      </c>
      <c r="Y30" s="6" t="e">
        <f t="shared" si="3"/>
        <v>#DIV/0!</v>
      </c>
      <c r="Z30" s="6">
        <v>0</v>
      </c>
      <c r="AC30" s="7"/>
      <c r="AD30" s="7"/>
    </row>
    <row r="31" spans="2:30" x14ac:dyDescent="0.4">
      <c r="B31" s="3" t="s">
        <v>75</v>
      </c>
      <c r="C31" s="3" t="s">
        <v>66</v>
      </c>
      <c r="D31" s="3" t="s">
        <v>39</v>
      </c>
      <c r="E31" s="24">
        <v>14.806451612903226</v>
      </c>
      <c r="F31" s="24">
        <v>17.516129032258064</v>
      </c>
      <c r="G31" s="5" t="s">
        <v>62</v>
      </c>
      <c r="H31" s="25">
        <v>4</v>
      </c>
      <c r="I31" s="25">
        <v>4.8</v>
      </c>
      <c r="J31" s="25">
        <v>1.91</v>
      </c>
      <c r="K31" s="25">
        <v>1.82</v>
      </c>
      <c r="L31" s="25">
        <f t="shared" si="1"/>
        <v>2.0942408376963351</v>
      </c>
      <c r="M31" s="25">
        <f t="shared" si="1"/>
        <v>2.6373626373626373</v>
      </c>
      <c r="N31" s="26">
        <v>0.18926177406870617</v>
      </c>
      <c r="O31" s="26">
        <v>0.4046756041701301</v>
      </c>
      <c r="P31" s="27">
        <f t="shared" si="0"/>
        <v>5.3523840228481943</v>
      </c>
      <c r="Q31" s="27">
        <f t="shared" si="0"/>
        <v>12.9007971799088</v>
      </c>
      <c r="R31" s="5"/>
      <c r="S31" s="25"/>
      <c r="T31" s="25"/>
      <c r="U31" s="25"/>
      <c r="V31" s="25"/>
      <c r="W31" s="25">
        <f t="shared" si="2"/>
        <v>0</v>
      </c>
      <c r="X31" s="25">
        <f t="shared" si="2"/>
        <v>0</v>
      </c>
      <c r="Y31" s="6" t="e">
        <f t="shared" si="3"/>
        <v>#DIV/0!</v>
      </c>
      <c r="Z31" s="6" t="e">
        <f t="shared" si="4"/>
        <v>#DIV/0!</v>
      </c>
      <c r="AC31" s="7"/>
      <c r="AD31" s="7"/>
    </row>
    <row r="32" spans="2:30" x14ac:dyDescent="0.4">
      <c r="B32" s="15" t="s">
        <v>75</v>
      </c>
      <c r="C32" s="15" t="s">
        <v>67</v>
      </c>
      <c r="D32" s="3" t="s">
        <v>39</v>
      </c>
      <c r="E32" s="24">
        <v>14.806451612903226</v>
      </c>
      <c r="F32" s="24">
        <v>17.516129032258064</v>
      </c>
      <c r="G32" s="10" t="s">
        <v>68</v>
      </c>
      <c r="H32" s="25">
        <v>5</v>
      </c>
      <c r="I32" s="25">
        <v>5.6</v>
      </c>
      <c r="J32" s="25">
        <v>2.15</v>
      </c>
      <c r="K32" s="25">
        <v>2.13</v>
      </c>
      <c r="L32" s="25">
        <f t="shared" si="1"/>
        <v>2.3255813953488373</v>
      </c>
      <c r="M32" s="25">
        <f t="shared" si="1"/>
        <v>2.629107981220657</v>
      </c>
      <c r="N32" s="26">
        <v>0.18926177406870617</v>
      </c>
      <c r="O32" s="26">
        <v>0.4046756041701301</v>
      </c>
      <c r="P32" s="28">
        <f t="shared" si="0"/>
        <v>6.0249348948291184</v>
      </c>
      <c r="Q32" s="28">
        <f t="shared" si="0"/>
        <v>15.098185710552604</v>
      </c>
      <c r="R32" s="10"/>
      <c r="S32" s="25"/>
      <c r="T32" s="25"/>
      <c r="U32" s="25"/>
      <c r="V32" s="25"/>
      <c r="W32" s="25">
        <f t="shared" si="2"/>
        <v>0</v>
      </c>
      <c r="X32" s="25">
        <f t="shared" si="2"/>
        <v>0</v>
      </c>
      <c r="Y32" s="12" t="e">
        <f t="shared" si="3"/>
        <v>#DIV/0!</v>
      </c>
      <c r="Z32" s="12" t="e">
        <f t="shared" si="4"/>
        <v>#DIV/0!</v>
      </c>
      <c r="AC32" s="7"/>
      <c r="AD32" s="7"/>
    </row>
    <row r="33" spans="2:30" x14ac:dyDescent="0.4">
      <c r="B33" s="3" t="s">
        <v>75</v>
      </c>
      <c r="C33" s="3" t="s">
        <v>69</v>
      </c>
      <c r="D33" s="3" t="s">
        <v>39</v>
      </c>
      <c r="E33" s="24">
        <v>43.714285714285722</v>
      </c>
      <c r="F33" s="24">
        <v>51.714285714285722</v>
      </c>
      <c r="G33" s="5" t="s">
        <v>70</v>
      </c>
      <c r="H33" s="25">
        <v>28</v>
      </c>
      <c r="I33" s="25">
        <v>31.5</v>
      </c>
      <c r="J33" s="25">
        <v>11.47</v>
      </c>
      <c r="K33" s="25">
        <v>11.82</v>
      </c>
      <c r="L33" s="25">
        <f t="shared" si="1"/>
        <v>2.4411508282476024</v>
      </c>
      <c r="M33" s="25">
        <f t="shared" si="1"/>
        <v>2.6649746192893402</v>
      </c>
      <c r="N33" s="26">
        <v>0.18926177406870617</v>
      </c>
      <c r="O33" s="26">
        <v>0.4046756041701301</v>
      </c>
      <c r="P33" s="27">
        <f t="shared" si="0"/>
        <v>94.896394265975204</v>
      </c>
      <c r="Q33" s="27">
        <f t="shared" si="0"/>
        <v>247.36316602104569</v>
      </c>
      <c r="R33" s="5"/>
      <c r="S33" s="25"/>
      <c r="T33" s="25"/>
      <c r="U33" s="25"/>
      <c r="V33" s="25"/>
      <c r="W33" s="25">
        <f t="shared" si="2"/>
        <v>0</v>
      </c>
      <c r="X33" s="25">
        <f t="shared" si="2"/>
        <v>0</v>
      </c>
      <c r="Y33" s="6" t="e">
        <f t="shared" si="3"/>
        <v>#DIV/0!</v>
      </c>
      <c r="Z33" s="6" t="e">
        <f t="shared" si="4"/>
        <v>#DIV/0!</v>
      </c>
      <c r="AC33" s="7"/>
      <c r="AD33" s="7"/>
    </row>
    <row r="34" spans="2:30" x14ac:dyDescent="0.4">
      <c r="B34" s="3" t="s">
        <v>75</v>
      </c>
      <c r="C34" s="3" t="s">
        <v>69</v>
      </c>
      <c r="D34" s="3" t="s">
        <v>39</v>
      </c>
      <c r="E34" s="24">
        <v>43.714285714285722</v>
      </c>
      <c r="F34" s="24">
        <v>51.714285714285722</v>
      </c>
      <c r="G34" s="5" t="s">
        <v>70</v>
      </c>
      <c r="H34" s="25">
        <v>28</v>
      </c>
      <c r="I34" s="25">
        <v>31.5</v>
      </c>
      <c r="J34" s="25">
        <v>11.47</v>
      </c>
      <c r="K34" s="25">
        <v>11.82</v>
      </c>
      <c r="L34" s="25">
        <f t="shared" si="1"/>
        <v>2.4411508282476024</v>
      </c>
      <c r="M34" s="25">
        <f t="shared" si="1"/>
        <v>2.6649746192893402</v>
      </c>
      <c r="N34" s="26">
        <v>0.18926177406870617</v>
      </c>
      <c r="O34" s="26">
        <v>0.4046756041701301</v>
      </c>
      <c r="P34" s="27">
        <f t="shared" si="0"/>
        <v>94.896394265975204</v>
      </c>
      <c r="Q34" s="27">
        <f t="shared" si="0"/>
        <v>247.36316602104569</v>
      </c>
      <c r="R34" s="5"/>
      <c r="S34" s="25"/>
      <c r="T34" s="25"/>
      <c r="U34" s="25"/>
      <c r="V34" s="25"/>
      <c r="W34" s="25">
        <f t="shared" si="2"/>
        <v>0</v>
      </c>
      <c r="X34" s="25">
        <f t="shared" si="2"/>
        <v>0</v>
      </c>
      <c r="Y34" s="6" t="e">
        <f t="shared" si="3"/>
        <v>#DIV/0!</v>
      </c>
      <c r="Z34" s="6" t="e">
        <f t="shared" si="4"/>
        <v>#DIV/0!</v>
      </c>
      <c r="AC34" s="7"/>
      <c r="AD34" s="7"/>
    </row>
    <row r="35" spans="2:30" x14ac:dyDescent="0.4">
      <c r="B35" s="3" t="s">
        <v>75</v>
      </c>
      <c r="C35" s="3" t="s">
        <v>71</v>
      </c>
      <c r="D35" s="3" t="s">
        <v>39</v>
      </c>
      <c r="E35" s="24">
        <v>43.714285714285722</v>
      </c>
      <c r="F35" s="24">
        <v>51.714285714285722</v>
      </c>
      <c r="G35" s="5" t="s">
        <v>44</v>
      </c>
      <c r="H35" s="25">
        <v>28</v>
      </c>
      <c r="I35" s="25">
        <v>31.5</v>
      </c>
      <c r="J35" s="25">
        <v>10</v>
      </c>
      <c r="K35" s="25">
        <v>8.6</v>
      </c>
      <c r="L35" s="25">
        <f t="shared" si="1"/>
        <v>2.8</v>
      </c>
      <c r="M35" s="25">
        <f t="shared" si="1"/>
        <v>3.6627906976744189</v>
      </c>
      <c r="N35" s="26">
        <v>0.18926177406870617</v>
      </c>
      <c r="O35" s="26">
        <v>0.4046756041701301</v>
      </c>
      <c r="P35" s="27">
        <f t="shared" si="0"/>
        <v>82.734432664320138</v>
      </c>
      <c r="Q35" s="27">
        <f t="shared" si="0"/>
        <v>179.9765844146356</v>
      </c>
      <c r="R35" s="5"/>
      <c r="S35" s="25"/>
      <c r="T35" s="25"/>
      <c r="U35" s="25"/>
      <c r="V35" s="25"/>
      <c r="W35" s="25">
        <f t="shared" si="2"/>
        <v>0</v>
      </c>
      <c r="X35" s="25">
        <f t="shared" si="2"/>
        <v>0</v>
      </c>
      <c r="Y35" s="6" t="e">
        <f t="shared" si="3"/>
        <v>#DIV/0!</v>
      </c>
      <c r="Z35" s="6" t="e">
        <f t="shared" si="4"/>
        <v>#DIV/0!</v>
      </c>
      <c r="AC35" s="7"/>
      <c r="AD35" s="7"/>
    </row>
    <row r="36" spans="2:30" ht="19.5" thickBot="1" x14ac:dyDescent="0.45">
      <c r="B36" s="3" t="s">
        <v>75</v>
      </c>
      <c r="C36" s="3" t="s">
        <v>72</v>
      </c>
      <c r="D36" s="3" t="s">
        <v>39</v>
      </c>
      <c r="E36" s="24">
        <v>384.59137051675219</v>
      </c>
      <c r="F36" s="24">
        <v>454.58525345622127</v>
      </c>
      <c r="G36" s="5" t="s">
        <v>73</v>
      </c>
      <c r="H36" s="29">
        <v>56</v>
      </c>
      <c r="I36" s="29">
        <v>63</v>
      </c>
      <c r="J36" s="30">
        <v>22</v>
      </c>
      <c r="K36" s="30">
        <v>18.399999999999999</v>
      </c>
      <c r="L36" s="29">
        <f t="shared" si="1"/>
        <v>2.5454545454545454</v>
      </c>
      <c r="M36" s="29">
        <f t="shared" si="1"/>
        <v>3.4239130434782612</v>
      </c>
      <c r="N36" s="31">
        <v>0.18926177406870617</v>
      </c>
      <c r="O36" s="31">
        <v>0.4046756041701301</v>
      </c>
      <c r="P36" s="32">
        <f t="shared" si="0"/>
        <v>1601.3457916613436</v>
      </c>
      <c r="Q36" s="32">
        <f t="shared" si="0"/>
        <v>3384.8559424417958</v>
      </c>
      <c r="R36" s="8"/>
      <c r="S36" s="29"/>
      <c r="T36" s="29"/>
      <c r="U36" s="29"/>
      <c r="V36" s="29"/>
      <c r="W36" s="29">
        <f t="shared" si="2"/>
        <v>0</v>
      </c>
      <c r="X36" s="29">
        <f t="shared" si="2"/>
        <v>0</v>
      </c>
      <c r="Y36" s="9" t="e">
        <f t="shared" si="3"/>
        <v>#DIV/0!</v>
      </c>
      <c r="Z36" s="9" t="e">
        <f t="shared" si="4"/>
        <v>#DIV/0!</v>
      </c>
      <c r="AC36" s="7"/>
      <c r="AD36" s="7"/>
    </row>
    <row r="37" spans="2:30" ht="19.5" thickTop="1" x14ac:dyDescent="0.4">
      <c r="B37" s="60" t="s">
        <v>76</v>
      </c>
      <c r="C37" s="61"/>
      <c r="D37" s="61"/>
      <c r="E37" s="61"/>
      <c r="F37" s="61"/>
      <c r="G37" s="62"/>
      <c r="H37" s="11"/>
      <c r="I37" s="11"/>
      <c r="J37" s="33"/>
      <c r="K37" s="33"/>
      <c r="L37" s="11"/>
      <c r="M37" s="11"/>
      <c r="N37" s="11"/>
      <c r="O37" s="11"/>
      <c r="P37" s="34" t="e">
        <f>SUM(#REF!)</f>
        <v>#REF!</v>
      </c>
      <c r="Q37" s="34" t="e">
        <f>SUM(#REF!)</f>
        <v>#REF!</v>
      </c>
      <c r="R37" s="11"/>
      <c r="S37" s="11"/>
      <c r="T37" s="11"/>
      <c r="U37" s="11"/>
      <c r="V37" s="11"/>
      <c r="W37" s="11"/>
      <c r="X37" s="11"/>
      <c r="Y37" s="34" t="e">
        <f>SUM(#REF!)</f>
        <v>#REF!</v>
      </c>
      <c r="Z37" s="34" t="e">
        <f>SUM(#REF!)</f>
        <v>#REF!</v>
      </c>
    </row>
    <row r="38" spans="2:30" x14ac:dyDescent="0.4">
      <c r="B38" s="54" t="s">
        <v>77</v>
      </c>
      <c r="C38" s="54"/>
      <c r="D38" s="54"/>
      <c r="E38" s="54"/>
      <c r="F38" s="54"/>
      <c r="G38" s="54"/>
      <c r="H38" s="5"/>
      <c r="I38" s="5"/>
      <c r="J38" s="5"/>
      <c r="K38" s="5"/>
      <c r="L38" s="5"/>
      <c r="M38" s="5"/>
      <c r="N38" s="5"/>
      <c r="O38" s="5"/>
      <c r="P38" s="6">
        <v>8407.7650512282016</v>
      </c>
      <c r="Q38" s="6">
        <v>7392.6139369799366</v>
      </c>
      <c r="R38" s="5"/>
      <c r="S38" s="5"/>
      <c r="T38" s="5"/>
      <c r="U38" s="5"/>
      <c r="V38" s="5"/>
      <c r="W38" s="5"/>
      <c r="X38" s="5"/>
      <c r="Y38" s="6">
        <v>0</v>
      </c>
      <c r="Z38" s="6">
        <v>0</v>
      </c>
    </row>
    <row r="39" spans="2:30" x14ac:dyDescent="0.4">
      <c r="B39" s="63" t="s">
        <v>74</v>
      </c>
      <c r="C39" s="63"/>
      <c r="D39" s="63"/>
      <c r="E39" s="63"/>
      <c r="F39" s="63"/>
      <c r="G39" s="63"/>
      <c r="H39" s="35"/>
      <c r="I39" s="35"/>
      <c r="J39" s="35"/>
      <c r="K39" s="35"/>
      <c r="L39" s="35"/>
      <c r="M39" s="35"/>
      <c r="N39" s="36"/>
      <c r="O39" s="36"/>
      <c r="P39" s="37" t="e">
        <f>SUM(P8:P38)</f>
        <v>#REF!</v>
      </c>
      <c r="Q39" s="37" t="e">
        <f>SUM(Q8:Q38)</f>
        <v>#REF!</v>
      </c>
      <c r="R39" s="11"/>
      <c r="S39" s="35"/>
      <c r="T39" s="35"/>
      <c r="U39" s="35"/>
      <c r="V39" s="35"/>
      <c r="W39" s="35"/>
      <c r="X39" s="35"/>
      <c r="Y39" s="37" t="e">
        <f>SUM(Y8:Y37)</f>
        <v>#DIV/0!</v>
      </c>
      <c r="Z39" s="37" t="e">
        <f>SUM(Z8:Z37)</f>
        <v>#DIV/0!</v>
      </c>
    </row>
    <row r="40" spans="2:30" x14ac:dyDescent="0.4">
      <c r="B40" s="64" t="s">
        <v>78</v>
      </c>
      <c r="C40" s="65"/>
      <c r="D40" s="65"/>
      <c r="E40" s="65"/>
      <c r="F40" s="65"/>
      <c r="G40" s="66"/>
      <c r="H40" s="25"/>
      <c r="I40" s="25"/>
      <c r="J40" s="25"/>
      <c r="K40" s="25"/>
      <c r="L40" s="25"/>
      <c r="M40" s="25"/>
      <c r="N40" s="26"/>
      <c r="O40" s="26"/>
      <c r="P40" s="27"/>
      <c r="Q40" s="27"/>
      <c r="R40" s="5"/>
      <c r="S40" s="25"/>
      <c r="T40" s="25"/>
      <c r="U40" s="25"/>
      <c r="V40" s="25"/>
      <c r="W40" s="25"/>
      <c r="X40" s="25"/>
      <c r="Y40" s="57" t="e">
        <f>SUM(P39:Q39)-SUM(Y39:Z39)</f>
        <v>#REF!</v>
      </c>
      <c r="Z40" s="58"/>
      <c r="AB40" s="7"/>
    </row>
    <row r="41" spans="2:30" x14ac:dyDescent="0.4">
      <c r="B41" s="64" t="s">
        <v>3</v>
      </c>
      <c r="C41" s="65"/>
      <c r="D41" s="65"/>
      <c r="E41" s="65"/>
      <c r="F41" s="65"/>
      <c r="G41" s="66"/>
      <c r="H41" s="5"/>
      <c r="I41" s="5"/>
      <c r="J41" s="5"/>
      <c r="K41" s="5"/>
      <c r="L41" s="5"/>
      <c r="M41" s="5"/>
      <c r="N41" s="5"/>
      <c r="O41" s="5"/>
      <c r="P41" s="39"/>
      <c r="Q41" s="40"/>
      <c r="R41" s="5"/>
      <c r="S41" s="5"/>
      <c r="T41" s="5"/>
      <c r="U41" s="5"/>
      <c r="V41" s="5"/>
      <c r="W41" s="5"/>
      <c r="X41" s="5"/>
      <c r="Y41" s="57">
        <v>35970.644171364547</v>
      </c>
      <c r="Z41" s="58"/>
    </row>
    <row r="42" spans="2:30" x14ac:dyDescent="0.4">
      <c r="B42" s="54" t="s">
        <v>4</v>
      </c>
      <c r="C42" s="54"/>
      <c r="D42" s="54"/>
      <c r="E42" s="54"/>
      <c r="F42" s="54"/>
      <c r="G42" s="5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5" t="e">
        <f>IF(Y40&gt;=Y41,"○","×")</f>
        <v>#REF!</v>
      </c>
      <c r="Z42" s="56"/>
    </row>
    <row r="43" spans="2:30" x14ac:dyDescent="0.4"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2:30" x14ac:dyDescent="0.4"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8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30" x14ac:dyDescent="0.4"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2:30" x14ac:dyDescent="0.4"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30" x14ac:dyDescent="0.4"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30" x14ac:dyDescent="0.4"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3:26" x14ac:dyDescent="0.4"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3:26" x14ac:dyDescent="0.4"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3:26" x14ac:dyDescent="0.4"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3:26" x14ac:dyDescent="0.4"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3:26" x14ac:dyDescent="0.4"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3:26" x14ac:dyDescent="0.4"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3:26" x14ac:dyDescent="0.4"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3:26" x14ac:dyDescent="0.4"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3:26" x14ac:dyDescent="0.4"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3:26" x14ac:dyDescent="0.4"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3:26" x14ac:dyDescent="0.4"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3:26" x14ac:dyDescent="0.4"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3:26" x14ac:dyDescent="0.4"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3:26" x14ac:dyDescent="0.4"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3:26" x14ac:dyDescent="0.4"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3:26" x14ac:dyDescent="0.4"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3:26" x14ac:dyDescent="0.4"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3:26" x14ac:dyDescent="0.4"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3:26" x14ac:dyDescent="0.4"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3:26" x14ac:dyDescent="0.4"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3:26" x14ac:dyDescent="0.4"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3:26" x14ac:dyDescent="0.4"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3:26" x14ac:dyDescent="0.4"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3:26" x14ac:dyDescent="0.4"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3:26" x14ac:dyDescent="0.4"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3:26" x14ac:dyDescent="0.4"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3:26" x14ac:dyDescent="0.4"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3:26" x14ac:dyDescent="0.4"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3:26" x14ac:dyDescent="0.4"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3:26" x14ac:dyDescent="0.4"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3:26" x14ac:dyDescent="0.4"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3:26" x14ac:dyDescent="0.4"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3:26" x14ac:dyDescent="0.4"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3:26" x14ac:dyDescent="0.4"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3:26" x14ac:dyDescent="0.4"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3:26" x14ac:dyDescent="0.4"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3:26" x14ac:dyDescent="0.4"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3:26" x14ac:dyDescent="0.4"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3:26" x14ac:dyDescent="0.4"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3:26" x14ac:dyDescent="0.4"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3:26" x14ac:dyDescent="0.4"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3:26" x14ac:dyDescent="0.4"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3:26" x14ac:dyDescent="0.4"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3:26" x14ac:dyDescent="0.4"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3:26" x14ac:dyDescent="0.4"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3:26" x14ac:dyDescent="0.4"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3:26" x14ac:dyDescent="0.4"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3:26" x14ac:dyDescent="0.4"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3:26" x14ac:dyDescent="0.4"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3:26" x14ac:dyDescent="0.4"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3:26" x14ac:dyDescent="0.4"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3:26" x14ac:dyDescent="0.4"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3:26" x14ac:dyDescent="0.4"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3:26" x14ac:dyDescent="0.4"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3:26" x14ac:dyDescent="0.4"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3:26" x14ac:dyDescent="0.4"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3:26" x14ac:dyDescent="0.4"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3:26" x14ac:dyDescent="0.4"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3:26" x14ac:dyDescent="0.4"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3:26" x14ac:dyDescent="0.4"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3:26" x14ac:dyDescent="0.4"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3:26" x14ac:dyDescent="0.4"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3:26" x14ac:dyDescent="0.4"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</sheetData>
  <mergeCells count="26">
    <mergeCell ref="B42:G42"/>
    <mergeCell ref="Y42:Z42"/>
    <mergeCell ref="Y40:Z40"/>
    <mergeCell ref="Y41:Z41"/>
    <mergeCell ref="AC6:AD6"/>
    <mergeCell ref="B37:G37"/>
    <mergeCell ref="B38:G38"/>
    <mergeCell ref="B39:G39"/>
    <mergeCell ref="B40:G40"/>
    <mergeCell ref="B41:G41"/>
    <mergeCell ref="Y5:Z5"/>
    <mergeCell ref="B2:Z2"/>
    <mergeCell ref="B4:B6"/>
    <mergeCell ref="C4:C6"/>
    <mergeCell ref="D4:D6"/>
    <mergeCell ref="E4:F5"/>
    <mergeCell ref="G4:Q4"/>
    <mergeCell ref="R4:Z4"/>
    <mergeCell ref="H5:I5"/>
    <mergeCell ref="J5:K5"/>
    <mergeCell ref="L5:M5"/>
    <mergeCell ref="N5:O5"/>
    <mergeCell ref="P5:Q5"/>
    <mergeCell ref="S5:T5"/>
    <mergeCell ref="U5:V5"/>
    <mergeCell ref="W5:X5"/>
  </mergeCells>
  <phoneticPr fontId="2"/>
  <conditionalFormatting sqref="R8:V36">
    <cfRule type="cellIs" dxfId="0" priority="1" operator="equal">
      <formula>""</formula>
    </cfRule>
  </conditionalFormatting>
  <dataValidations count="1">
    <dataValidation type="list" allowBlank="1" showInputMessage="1" showErrorMessage="1" sqref="D8:D36" xr:uid="{D197AFF1-BBE4-48DD-A202-EE7DC90B1B7C}">
      <formula1>"更新,非更新"</formula1>
    </dataValidation>
  </dataValidations>
  <pageMargins left="0.25" right="0.25" top="0.75" bottom="0.75" header="0.3" footer="0.3"/>
  <pageSetup paperSize="9" scale="59" fitToHeight="0" orientation="landscape" r:id="rId1"/>
  <headerFooter>
    <oddHeader>&amp;R&amp;"Meiryo UI,標準"別添１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室外機（別添1）</vt:lpstr>
      <vt:lpstr>'室外機（別添1）'!Print_Area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2023-06-22T05:18:08Z</dcterms:created>
  <dcterms:modified xsi:type="dcterms:W3CDTF">2023-07-10T00:52:56Z</dcterms:modified>
</cp:coreProperties>
</file>